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APORT" sheetId="1" r:id="rId1"/>
    <sheet name="SPRAWDZENIE" sheetId="2" r:id="rId2"/>
  </sheets>
  <definedNames/>
  <calcPr fullCalcOnLoad="1"/>
</workbook>
</file>

<file path=xl/sharedStrings.xml><?xml version="1.0" encoding="utf-8"?>
<sst xmlns="http://schemas.openxmlformats.org/spreadsheetml/2006/main" count="221" uniqueCount="124">
  <si>
    <t>PA</t>
  </si>
  <si>
    <t>AB</t>
  </si>
  <si>
    <t>R</t>
  </si>
  <si>
    <t>H</t>
  </si>
  <si>
    <t>2B</t>
  </si>
  <si>
    <t>3B</t>
  </si>
  <si>
    <t>HR</t>
  </si>
  <si>
    <t>GDP</t>
  </si>
  <si>
    <t>SH</t>
  </si>
  <si>
    <t>SF</t>
  </si>
  <si>
    <t>BB</t>
  </si>
  <si>
    <t>IBB</t>
  </si>
  <si>
    <t>HP</t>
  </si>
  <si>
    <t>IO</t>
  </si>
  <si>
    <t>SB</t>
  </si>
  <si>
    <t>CS</t>
  </si>
  <si>
    <t>K</t>
  </si>
  <si>
    <t>RBI</t>
  </si>
  <si>
    <t>IP</t>
  </si>
  <si>
    <t>PO</t>
  </si>
  <si>
    <t>A</t>
  </si>
  <si>
    <t>E</t>
  </si>
  <si>
    <t>DP</t>
  </si>
  <si>
    <t>FAve</t>
  </si>
  <si>
    <t>ATAK</t>
  </si>
  <si>
    <t>OBRONA</t>
  </si>
  <si>
    <t>S</t>
  </si>
  <si>
    <t>BF</t>
  </si>
  <si>
    <t>ER</t>
  </si>
  <si>
    <t>OBP</t>
  </si>
  <si>
    <t>WP</t>
  </si>
  <si>
    <t>BK</t>
  </si>
  <si>
    <t>ERA</t>
  </si>
  <si>
    <t>MIOTACZE</t>
  </si>
  <si>
    <t>ŁAPACZE</t>
  </si>
  <si>
    <t>PB</t>
  </si>
  <si>
    <t>SBP</t>
  </si>
  <si>
    <t>RAZEM</t>
  </si>
  <si>
    <t>GWRBI:</t>
  </si>
  <si>
    <t>DP:</t>
  </si>
  <si>
    <t>Data:</t>
  </si>
  <si>
    <t>Godz.</t>
  </si>
  <si>
    <t>Czas meczu:</t>
  </si>
  <si>
    <t>Sędziowie:</t>
  </si>
  <si>
    <t>Ave</t>
  </si>
  <si>
    <t>SLAve</t>
  </si>
  <si>
    <t>Miejscowość:</t>
  </si>
  <si>
    <t>Winner:</t>
  </si>
  <si>
    <t>Loser:</t>
  </si>
  <si>
    <t>Save:</t>
  </si>
  <si>
    <t>Shutout:</t>
  </si>
  <si>
    <t>Grand slam:</t>
  </si>
  <si>
    <t>L</t>
  </si>
  <si>
    <t>W</t>
  </si>
  <si>
    <t>Uwagi:</t>
  </si>
  <si>
    <t>Tabelka</t>
  </si>
  <si>
    <t>Obiegi gości</t>
  </si>
  <si>
    <t>Obiegi gospodarzy</t>
  </si>
  <si>
    <t>PA (gość) - BF (gospodarz)</t>
  </si>
  <si>
    <t>AB (gość) - AB (gospodarz)</t>
  </si>
  <si>
    <t>H (gość) - H (gospodarz)</t>
  </si>
  <si>
    <t>R (gość) - R (gospodarz)</t>
  </si>
  <si>
    <t>2B (gość) - 2B (gospodarz)</t>
  </si>
  <si>
    <t>3B (gość) - 3B (gospodarz)</t>
  </si>
  <si>
    <t>HR (gość) - HR (gospodarz)</t>
  </si>
  <si>
    <t>SH (gość) - SH (gospodarz)</t>
  </si>
  <si>
    <t>SF (gość) - SF (gospodarz)</t>
  </si>
  <si>
    <t>BB (gość) - BB (gospodarz)</t>
  </si>
  <si>
    <t>IBB (gość) - IBB (gospodarz)</t>
  </si>
  <si>
    <t>HP (gość) - HP (gospodarz)</t>
  </si>
  <si>
    <t>IO (gość) - IO (gospodarz)</t>
  </si>
  <si>
    <t>K (gość) - K (gospodarz)</t>
  </si>
  <si>
    <t>PA = AB + SH + SF + bazy darmo</t>
  </si>
  <si>
    <t>Goście</t>
  </si>
  <si>
    <t>Gospodarz</t>
  </si>
  <si>
    <t>PA (gospodarz) - BF (gość)</t>
  </si>
  <si>
    <t>AB (gospodarz) - AB (gość)</t>
  </si>
  <si>
    <t>R (gospodarz) - R (gość)</t>
  </si>
  <si>
    <t>H (gospodarz) - H (gość)</t>
  </si>
  <si>
    <t>2B (gospodarz) - 2B (gość)</t>
  </si>
  <si>
    <t>3B (gospodarz) - 3B (gość)</t>
  </si>
  <si>
    <t>HR (gospodarz) - HR (gość)</t>
  </si>
  <si>
    <t>SH (gospodarz) - SH (gość)</t>
  </si>
  <si>
    <t>SF (gospodarz) - SF (gość)</t>
  </si>
  <si>
    <t>IBB (gospodarz) - IBB (gość)</t>
  </si>
  <si>
    <t>BB (gospodarz) - BB (gość)</t>
  </si>
  <si>
    <t>HP (gospodarz) - HP (gość)</t>
  </si>
  <si>
    <t>IO (gospodarz) - IO (gość)</t>
  </si>
  <si>
    <t>K (gospodarz) - K (gość)</t>
  </si>
  <si>
    <t>S. Techniczny</t>
  </si>
  <si>
    <t>@</t>
  </si>
  <si>
    <t>IP gości</t>
  </si>
  <si>
    <t>IP gospodarzy</t>
  </si>
  <si>
    <t>Winner &amp; Loser</t>
  </si>
  <si>
    <t>PO/3</t>
  </si>
  <si>
    <t>Mistrzostwa Polski Juniorów 2012</t>
  </si>
  <si>
    <t>BUKS GEPARDY Żory</t>
  </si>
  <si>
    <t>MKS STAL BiS Kutno</t>
  </si>
  <si>
    <t>25.08.2012r.</t>
  </si>
  <si>
    <t>15.00</t>
  </si>
  <si>
    <t>2h 5'</t>
  </si>
  <si>
    <t>ŻORY</t>
  </si>
  <si>
    <t>SZMID Marcin - MOTAS Grzegorz - KOLENDA Bogdan</t>
  </si>
  <si>
    <t>WARZECHA Aldona</t>
  </si>
  <si>
    <t>WRÓBLEWSKI Maciej</t>
  </si>
  <si>
    <t>DEMBSKI Mateusz</t>
  </si>
  <si>
    <t>STAJER</t>
  </si>
  <si>
    <t>ORSZULIK</t>
  </si>
  <si>
    <t>TYMAN</t>
  </si>
  <si>
    <t>BIAŁEK</t>
  </si>
  <si>
    <t>DEMBSKI</t>
  </si>
  <si>
    <t>PEPEK</t>
  </si>
  <si>
    <t>PADOŁ</t>
  </si>
  <si>
    <t>MLECZKO</t>
  </si>
  <si>
    <t xml:space="preserve"> ŻURKOWSKI</t>
  </si>
  <si>
    <t>BASOŃ</t>
  </si>
  <si>
    <t>WOJTCZAK Jakub</t>
  </si>
  <si>
    <t>WOJTCZAK Artur</t>
  </si>
  <si>
    <t>KASICA Jakub</t>
  </si>
  <si>
    <t>KAMIŃSKI Kacper</t>
  </si>
  <si>
    <t>NOWICKI Mateusz</t>
  </si>
  <si>
    <t>NADOLSKI Jakub</t>
  </si>
  <si>
    <t>WASILEWSKI Mateusz</t>
  </si>
  <si>
    <t>MIKLAS Cezary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</si>
</sst>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7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Calibri"/>
      <family val="2"/>
    </font>
    <font>
      <b/>
      <sz val="3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ck"/>
      <right/>
      <top/>
      <bottom style="medium"/>
    </border>
    <border>
      <left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/>
    </border>
    <border>
      <left style="thin"/>
      <right/>
      <top/>
      <bottom style="medium"/>
    </border>
    <border>
      <left/>
      <right style="medium"/>
      <top style="thick"/>
      <bottom/>
    </border>
    <border>
      <left/>
      <right style="medium"/>
      <top/>
      <bottom style="medium"/>
    </border>
    <border>
      <left style="thick"/>
      <right/>
      <top/>
      <bottom/>
    </border>
    <border>
      <left style="thick"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2" fontId="0" fillId="10" borderId="0" xfId="0" applyNumberFormat="1" applyFill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2" fillId="24" borderId="62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2" fontId="2" fillId="24" borderId="40" xfId="0" applyNumberFormat="1" applyFont="1" applyFill="1" applyBorder="1" applyAlignment="1">
      <alignment horizontal="center" vertical="center"/>
    </xf>
    <xf numFmtId="2" fontId="2" fillId="24" borderId="63" xfId="0" applyNumberFormat="1" applyFont="1" applyFill="1" applyBorder="1" applyAlignment="1">
      <alignment horizontal="center" vertical="center"/>
    </xf>
    <xf numFmtId="2" fontId="2" fillId="24" borderId="58" xfId="0" applyNumberFormat="1" applyFont="1" applyFill="1" applyBorder="1" applyAlignment="1">
      <alignment horizontal="center" vertical="center"/>
    </xf>
    <xf numFmtId="2" fontId="2" fillId="24" borderId="59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" fontId="2" fillId="24" borderId="39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2" fontId="2" fillId="24" borderId="60" xfId="0" applyNumberFormat="1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70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2" fontId="2" fillId="24" borderId="37" xfId="0" applyNumberFormat="1" applyFont="1" applyFill="1" applyBorder="1" applyAlignment="1">
      <alignment horizontal="center" vertical="center"/>
    </xf>
    <xf numFmtId="2" fontId="2" fillId="24" borderId="45" xfId="0" applyNumberFormat="1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246"/>
  <sheetViews>
    <sheetView tabSelected="1" zoomScale="90" zoomScaleNormal="90" zoomScalePageLayoutView="0" workbookViewId="0" topLeftCell="A11">
      <selection activeCell="AV226" sqref="AV226"/>
    </sheetView>
  </sheetViews>
  <sheetFormatPr defaultColWidth="9.140625" defaultRowHeight="15"/>
  <cols>
    <col min="1" max="101" width="1.7109375" style="4" customWidth="1"/>
    <col min="102" max="16384" width="9.140625" style="4" customWidth="1"/>
  </cols>
  <sheetData>
    <row r="1" ht="9" customHeight="1"/>
    <row r="2" spans="3:101" ht="9" customHeight="1">
      <c r="C2" s="78" t="s">
        <v>95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</row>
    <row r="3" spans="3:101" ht="9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</row>
    <row r="4" spans="3:101" ht="9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3:101" ht="9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ht="9" customHeight="1"/>
    <row r="7" ht="9" customHeight="1"/>
    <row r="8" spans="3:101" ht="9" customHeight="1">
      <c r="C8" s="89" t="s">
        <v>96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</row>
    <row r="9" spans="3:101" ht="9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</row>
    <row r="10" spans="3:101" ht="9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</row>
    <row r="11" spans="3:101" ht="9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</row>
    <row r="12" spans="3:101" ht="9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</row>
    <row r="13" spans="3:101" ht="9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3:101" ht="9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90" t="s">
        <v>90</v>
      </c>
      <c r="AX14" s="90"/>
      <c r="AY14" s="90"/>
      <c r="AZ14" s="90"/>
      <c r="BA14" s="90"/>
      <c r="BB14" s="90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3:101" ht="9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90"/>
      <c r="AX15" s="90"/>
      <c r="AY15" s="90"/>
      <c r="AZ15" s="90"/>
      <c r="BA15" s="90"/>
      <c r="BB15" s="90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3:101" ht="9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90"/>
      <c r="AX16" s="90"/>
      <c r="AY16" s="90"/>
      <c r="AZ16" s="90"/>
      <c r="BA16" s="90"/>
      <c r="BB16" s="90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3:101" ht="9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90"/>
      <c r="AX17" s="90"/>
      <c r="AY17" s="90"/>
      <c r="AZ17" s="90"/>
      <c r="BA17" s="90"/>
      <c r="BB17" s="90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3:101" ht="9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3:101" ht="9" customHeight="1">
      <c r="C19" s="89" t="s">
        <v>97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</row>
    <row r="20" spans="3:101" ht="9" customHeight="1"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</row>
    <row r="21" spans="3:101" ht="9" customHeight="1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</row>
    <row r="22" spans="3:101" ht="9" customHeight="1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</row>
    <row r="23" spans="3:101" ht="9" customHeight="1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</row>
    <row r="24" spans="3:101" ht="9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3:101" ht="9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3:101" ht="9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3:101" ht="9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3:101" ht="9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3:101" ht="9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3:101" ht="9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3:101" ht="9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3:101" ht="9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3:101" ht="9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3:101" ht="9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  <row r="35" spans="3:101" ht="9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</row>
    <row r="36" spans="3:101" ht="9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ht="9" customHeight="1"/>
    <row r="38" spans="3:99" ht="9" customHeight="1">
      <c r="C38" s="56" t="s">
        <v>40</v>
      </c>
      <c r="D38" s="56"/>
      <c r="E38" s="56"/>
      <c r="F38" s="56"/>
      <c r="G38" s="56"/>
      <c r="H38" s="56"/>
      <c r="I38" s="79" t="s">
        <v>98</v>
      </c>
      <c r="J38" s="79"/>
      <c r="K38" s="79"/>
      <c r="L38" s="79"/>
      <c r="M38" s="79"/>
      <c r="N38" s="79"/>
      <c r="O38" s="79"/>
      <c r="P38" s="79"/>
      <c r="Q38" s="79"/>
      <c r="R38" s="79"/>
      <c r="U38" s="56" t="s">
        <v>41</v>
      </c>
      <c r="V38" s="56"/>
      <c r="W38" s="56"/>
      <c r="X38" s="56"/>
      <c r="Y38" s="56"/>
      <c r="Z38" s="79" t="s">
        <v>99</v>
      </c>
      <c r="AA38" s="79"/>
      <c r="AB38" s="79"/>
      <c r="AC38" s="79"/>
      <c r="AD38" s="79"/>
      <c r="AI38" s="56" t="s">
        <v>42</v>
      </c>
      <c r="AJ38" s="56"/>
      <c r="AK38" s="56"/>
      <c r="AL38" s="56"/>
      <c r="AM38" s="56"/>
      <c r="AN38" s="56"/>
      <c r="AO38" s="56"/>
      <c r="AP38" s="56"/>
      <c r="AQ38" s="56"/>
      <c r="AR38" s="79" t="s">
        <v>100</v>
      </c>
      <c r="AS38" s="79"/>
      <c r="AT38" s="79"/>
      <c r="AU38" s="79"/>
      <c r="AV38" s="79"/>
      <c r="AW38" s="79"/>
      <c r="BB38" s="56" t="s">
        <v>46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7" t="s">
        <v>101</v>
      </c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</row>
    <row r="39" spans="3:99" ht="9" customHeight="1">
      <c r="C39" s="56"/>
      <c r="D39" s="56"/>
      <c r="E39" s="56"/>
      <c r="F39" s="56"/>
      <c r="G39" s="56"/>
      <c r="H39" s="56"/>
      <c r="I39" s="79"/>
      <c r="J39" s="79"/>
      <c r="K39" s="79"/>
      <c r="L39" s="79"/>
      <c r="M39" s="79"/>
      <c r="N39" s="79"/>
      <c r="O39" s="79"/>
      <c r="P39" s="79"/>
      <c r="Q39" s="79"/>
      <c r="R39" s="79"/>
      <c r="U39" s="56"/>
      <c r="V39" s="56"/>
      <c r="W39" s="56"/>
      <c r="X39" s="56"/>
      <c r="Y39" s="56"/>
      <c r="Z39" s="79"/>
      <c r="AA39" s="79"/>
      <c r="AB39" s="79"/>
      <c r="AC39" s="79"/>
      <c r="AD39" s="79"/>
      <c r="AI39" s="56"/>
      <c r="AJ39" s="56"/>
      <c r="AK39" s="56"/>
      <c r="AL39" s="56"/>
      <c r="AM39" s="56"/>
      <c r="AN39" s="56"/>
      <c r="AO39" s="56"/>
      <c r="AP39" s="56"/>
      <c r="AQ39" s="56"/>
      <c r="AR39" s="79"/>
      <c r="AS39" s="79"/>
      <c r="AT39" s="79"/>
      <c r="AU39" s="79"/>
      <c r="AV39" s="79"/>
      <c r="AW39" s="79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</row>
    <row r="40" ht="9" customHeight="1"/>
    <row r="41" spans="3:99" ht="9" customHeight="1">
      <c r="C41" s="56" t="s">
        <v>43</v>
      </c>
      <c r="D41" s="56"/>
      <c r="E41" s="56"/>
      <c r="F41" s="56"/>
      <c r="G41" s="56"/>
      <c r="H41" s="56"/>
      <c r="I41" s="56"/>
      <c r="J41" s="56"/>
      <c r="K41" s="56"/>
      <c r="L41" s="57" t="s">
        <v>102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"/>
      <c r="BQ41" s="5"/>
      <c r="BR41" s="56" t="s">
        <v>89</v>
      </c>
      <c r="BS41" s="56"/>
      <c r="BT41" s="56"/>
      <c r="BU41" s="56"/>
      <c r="BV41" s="56"/>
      <c r="BW41" s="56"/>
      <c r="BX41" s="56"/>
      <c r="BY41" s="56"/>
      <c r="BZ41" s="56"/>
      <c r="CA41" s="57" t="s">
        <v>103</v>
      </c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</row>
    <row r="42" spans="3:99" ht="9" customHeight="1"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"/>
      <c r="BQ42" s="5"/>
      <c r="BR42" s="56"/>
      <c r="BS42" s="56"/>
      <c r="BT42" s="56"/>
      <c r="BU42" s="56"/>
      <c r="BV42" s="56"/>
      <c r="BW42" s="56"/>
      <c r="BX42" s="56"/>
      <c r="BY42" s="56"/>
      <c r="BZ42" s="56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spans="47:79" ht="9" customHeight="1">
      <c r="AU50" s="75">
        <v>1</v>
      </c>
      <c r="AV50" s="75"/>
      <c r="AW50" s="75">
        <v>2</v>
      </c>
      <c r="AX50" s="75"/>
      <c r="AY50" s="75">
        <v>3</v>
      </c>
      <c r="AZ50" s="75"/>
      <c r="BA50" s="75">
        <v>4</v>
      </c>
      <c r="BB50" s="75"/>
      <c r="BC50" s="75">
        <v>5</v>
      </c>
      <c r="BD50" s="75"/>
      <c r="BE50" s="75">
        <v>6</v>
      </c>
      <c r="BF50" s="75"/>
      <c r="BG50" s="75">
        <v>7</v>
      </c>
      <c r="BH50" s="75"/>
      <c r="BI50" s="75">
        <v>8</v>
      </c>
      <c r="BJ50" s="75"/>
      <c r="BK50" s="75">
        <v>9</v>
      </c>
      <c r="BL50" s="75"/>
      <c r="BM50" s="75">
        <v>10</v>
      </c>
      <c r="BN50" s="75"/>
      <c r="BO50" s="75">
        <v>11</v>
      </c>
      <c r="BP50" s="75"/>
      <c r="BQ50" s="75">
        <v>12</v>
      </c>
      <c r="BR50" s="75"/>
      <c r="BS50" s="75" t="s">
        <v>2</v>
      </c>
      <c r="BT50" s="75"/>
      <c r="BU50" s="75" t="s">
        <v>3</v>
      </c>
      <c r="BV50" s="75"/>
      <c r="BW50" s="75" t="s">
        <v>21</v>
      </c>
      <c r="BX50" s="75"/>
      <c r="BY50" s="23"/>
      <c r="BZ50" s="23"/>
      <c r="CA50" s="23"/>
    </row>
    <row r="51" spans="47:79" ht="9" customHeight="1" thickBot="1"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7"/>
      <c r="BT51" s="77"/>
      <c r="BU51" s="76"/>
      <c r="BV51" s="76"/>
      <c r="BW51" s="76"/>
      <c r="BX51" s="76"/>
      <c r="BY51" s="23"/>
      <c r="BZ51" s="23"/>
      <c r="CA51" s="23"/>
    </row>
    <row r="52" spans="27:79" ht="9" customHeight="1">
      <c r="AA52" s="66" t="str">
        <f>C8</f>
        <v>BUKS GEPARDY Żory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8"/>
      <c r="AU52" s="71">
        <v>0</v>
      </c>
      <c r="AV52" s="72"/>
      <c r="AW52" s="71">
        <v>0</v>
      </c>
      <c r="AX52" s="72"/>
      <c r="AY52" s="71">
        <v>0</v>
      </c>
      <c r="AZ52" s="72"/>
      <c r="BA52" s="71">
        <v>1</v>
      </c>
      <c r="BB52" s="72"/>
      <c r="BC52" s="71">
        <v>1</v>
      </c>
      <c r="BD52" s="72"/>
      <c r="BE52" s="71">
        <v>0</v>
      </c>
      <c r="BF52" s="72"/>
      <c r="BG52" s="71">
        <v>0</v>
      </c>
      <c r="BH52" s="72"/>
      <c r="BI52" s="71">
        <v>0</v>
      </c>
      <c r="BJ52" s="72"/>
      <c r="BK52" s="71">
        <v>0</v>
      </c>
      <c r="BL52" s="72"/>
      <c r="BM52" s="71"/>
      <c r="BN52" s="72"/>
      <c r="BO52" s="71"/>
      <c r="BP52" s="72"/>
      <c r="BQ52" s="71"/>
      <c r="BR52" s="166"/>
      <c r="BS52" s="91">
        <f>AJ162</f>
        <v>2</v>
      </c>
      <c r="BT52" s="92"/>
      <c r="BU52" s="80">
        <f>AL162</f>
        <v>6</v>
      </c>
      <c r="BV52" s="84"/>
      <c r="BW52" s="87">
        <f>CH162</f>
        <v>9</v>
      </c>
      <c r="BX52" s="84"/>
      <c r="BY52" s="24"/>
      <c r="BZ52" s="18"/>
      <c r="CA52" s="18"/>
    </row>
    <row r="53" spans="27:79" ht="9" customHeight="1">
      <c r="AA53" s="69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70"/>
      <c r="AU53" s="73"/>
      <c r="AV53" s="74"/>
      <c r="AW53" s="73"/>
      <c r="AX53" s="74"/>
      <c r="AY53" s="73"/>
      <c r="AZ53" s="74"/>
      <c r="BA53" s="73"/>
      <c r="BB53" s="74"/>
      <c r="BC53" s="73"/>
      <c r="BD53" s="74"/>
      <c r="BE53" s="73"/>
      <c r="BF53" s="74"/>
      <c r="BG53" s="73"/>
      <c r="BH53" s="74"/>
      <c r="BI53" s="73"/>
      <c r="BJ53" s="74"/>
      <c r="BK53" s="73"/>
      <c r="BL53" s="74"/>
      <c r="BM53" s="73"/>
      <c r="BN53" s="74"/>
      <c r="BO53" s="73"/>
      <c r="BP53" s="74"/>
      <c r="BQ53" s="73"/>
      <c r="BR53" s="167"/>
      <c r="BS53" s="85"/>
      <c r="BT53" s="93"/>
      <c r="BU53" s="85"/>
      <c r="BV53" s="86"/>
      <c r="BW53" s="88"/>
      <c r="BX53" s="86"/>
      <c r="BY53" s="24"/>
      <c r="BZ53" s="18"/>
      <c r="CA53" s="18"/>
    </row>
    <row r="54" spans="27:79" ht="9" customHeight="1">
      <c r="AA54" s="66" t="str">
        <f>C19</f>
        <v>MKS STAL BiS Kutno</v>
      </c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8"/>
      <c r="AU54" s="71">
        <v>3</v>
      </c>
      <c r="AV54" s="72"/>
      <c r="AW54" s="71">
        <v>1</v>
      </c>
      <c r="AX54" s="72"/>
      <c r="AY54" s="71">
        <v>1</v>
      </c>
      <c r="AZ54" s="72"/>
      <c r="BA54" s="71">
        <v>0</v>
      </c>
      <c r="BB54" s="72"/>
      <c r="BC54" s="71">
        <v>0</v>
      </c>
      <c r="BD54" s="72"/>
      <c r="BE54" s="71">
        <v>4</v>
      </c>
      <c r="BF54" s="72"/>
      <c r="BG54" s="71">
        <v>1</v>
      </c>
      <c r="BH54" s="72"/>
      <c r="BI54" s="71">
        <v>1</v>
      </c>
      <c r="BJ54" s="72"/>
      <c r="BK54" s="71">
        <v>0</v>
      </c>
      <c r="BL54" s="72"/>
      <c r="BM54" s="71"/>
      <c r="BN54" s="72"/>
      <c r="BO54" s="71"/>
      <c r="BP54" s="72"/>
      <c r="BQ54" s="71"/>
      <c r="BR54" s="166"/>
      <c r="BS54" s="80">
        <f>AJ221</f>
        <v>11</v>
      </c>
      <c r="BT54" s="81"/>
      <c r="BU54" s="80">
        <f>AL221</f>
        <v>8</v>
      </c>
      <c r="BV54" s="84"/>
      <c r="BW54" s="87">
        <f>CH221</f>
        <v>1</v>
      </c>
      <c r="BX54" s="84"/>
      <c r="BY54" s="24"/>
      <c r="BZ54" s="18"/>
      <c r="CA54" s="18"/>
    </row>
    <row r="55" spans="27:80" ht="9" customHeight="1" thickBot="1">
      <c r="AA55" s="69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70"/>
      <c r="AU55" s="73"/>
      <c r="AV55" s="74"/>
      <c r="AW55" s="73"/>
      <c r="AX55" s="74"/>
      <c r="AY55" s="73"/>
      <c r="AZ55" s="74"/>
      <c r="BA55" s="73"/>
      <c r="BB55" s="74"/>
      <c r="BC55" s="73"/>
      <c r="BD55" s="74"/>
      <c r="BE55" s="73"/>
      <c r="BF55" s="74"/>
      <c r="BG55" s="73"/>
      <c r="BH55" s="74"/>
      <c r="BI55" s="73"/>
      <c r="BJ55" s="74"/>
      <c r="BK55" s="73"/>
      <c r="BL55" s="74"/>
      <c r="BM55" s="73"/>
      <c r="BN55" s="74"/>
      <c r="BO55" s="73"/>
      <c r="BP55" s="74"/>
      <c r="BQ55" s="73"/>
      <c r="BR55" s="167"/>
      <c r="BS55" s="82"/>
      <c r="BT55" s="83"/>
      <c r="BU55" s="85"/>
      <c r="BV55" s="86"/>
      <c r="BW55" s="88"/>
      <c r="BX55" s="86"/>
      <c r="BY55" s="24"/>
      <c r="BZ55" s="18"/>
      <c r="CA55" s="18"/>
      <c r="CB55" s="12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spans="3:87" ht="9" customHeight="1">
      <c r="C65" s="56" t="s">
        <v>47</v>
      </c>
      <c r="D65" s="56"/>
      <c r="E65" s="56"/>
      <c r="F65" s="56"/>
      <c r="G65" s="56"/>
      <c r="H65" s="56"/>
      <c r="I65" s="57" t="s">
        <v>104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F65" s="56" t="s">
        <v>48</v>
      </c>
      <c r="AG65" s="56"/>
      <c r="AH65" s="56"/>
      <c r="AI65" s="56"/>
      <c r="AJ65" s="56"/>
      <c r="AK65" s="56"/>
      <c r="AL65" s="57" t="s">
        <v>105</v>
      </c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I65" s="56" t="s">
        <v>49</v>
      </c>
      <c r="BJ65" s="56"/>
      <c r="BK65" s="56"/>
      <c r="BL65" s="56"/>
      <c r="BM65" s="56"/>
      <c r="BN65" s="56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</row>
    <row r="66" spans="3:87" ht="9" customHeight="1">
      <c r="C66" s="56"/>
      <c r="D66" s="56"/>
      <c r="E66" s="56"/>
      <c r="F66" s="56"/>
      <c r="G66" s="56"/>
      <c r="H66" s="56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F66" s="56"/>
      <c r="AG66" s="56"/>
      <c r="AH66" s="56"/>
      <c r="AI66" s="56"/>
      <c r="AJ66" s="56"/>
      <c r="AK66" s="56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I66" s="56"/>
      <c r="BJ66" s="56"/>
      <c r="BK66" s="56"/>
      <c r="BL66" s="56"/>
      <c r="BM66" s="56"/>
      <c r="BN66" s="56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</row>
    <row r="67" ht="9" customHeight="1"/>
    <row r="68" spans="3:58" ht="9" customHeight="1">
      <c r="C68" s="56" t="s">
        <v>38</v>
      </c>
      <c r="D68" s="56"/>
      <c r="E68" s="56"/>
      <c r="F68" s="56"/>
      <c r="G68" s="56"/>
      <c r="H68" s="56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F68" s="56" t="s">
        <v>50</v>
      </c>
      <c r="AG68" s="56"/>
      <c r="AH68" s="56"/>
      <c r="AI68" s="56"/>
      <c r="AJ68" s="56"/>
      <c r="AK68" s="56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</row>
    <row r="69" spans="3:58" ht="9" customHeight="1">
      <c r="C69" s="56"/>
      <c r="D69" s="56"/>
      <c r="E69" s="56"/>
      <c r="F69" s="56"/>
      <c r="G69" s="56"/>
      <c r="H69" s="56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F69" s="56"/>
      <c r="AG69" s="56"/>
      <c r="AH69" s="56"/>
      <c r="AI69" s="56"/>
      <c r="AJ69" s="56"/>
      <c r="AK69" s="56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</row>
    <row r="70" ht="9" customHeight="1"/>
    <row r="71" spans="3:99" ht="9" customHeight="1">
      <c r="C71" s="56" t="s">
        <v>51</v>
      </c>
      <c r="D71" s="56"/>
      <c r="E71" s="56"/>
      <c r="F71" s="56"/>
      <c r="G71" s="56"/>
      <c r="H71" s="56"/>
      <c r="I71" s="56"/>
      <c r="J71" s="56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</row>
    <row r="72" spans="3:99" ht="9" customHeight="1">
      <c r="C72" s="56"/>
      <c r="D72" s="56"/>
      <c r="E72" s="56"/>
      <c r="F72" s="56"/>
      <c r="G72" s="56"/>
      <c r="H72" s="56"/>
      <c r="I72" s="56"/>
      <c r="J72" s="56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</row>
    <row r="73" spans="68:98" ht="9" customHeight="1">
      <c r="BP73" s="6"/>
      <c r="BQ73" s="6"/>
      <c r="BR73" s="6"/>
      <c r="BS73" s="6"/>
      <c r="BT73" s="6"/>
      <c r="BU73" s="6"/>
      <c r="BV73" s="6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</row>
    <row r="74" spans="68:98" ht="9" customHeight="1">
      <c r="BP74" s="6"/>
      <c r="BQ74" s="6"/>
      <c r="BR74" s="6"/>
      <c r="BS74" s="6"/>
      <c r="BT74" s="6"/>
      <c r="BU74" s="6"/>
      <c r="BV74" s="6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</row>
    <row r="75" spans="68:98" ht="9" customHeight="1">
      <c r="BP75" s="6"/>
      <c r="BQ75" s="6"/>
      <c r="BR75" s="6"/>
      <c r="BS75" s="6"/>
      <c r="BT75" s="6"/>
      <c r="BU75" s="6"/>
      <c r="BV75" s="6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</row>
    <row r="76" spans="68:98" ht="9" customHeight="1">
      <c r="BP76" s="6"/>
      <c r="BQ76" s="6"/>
      <c r="BR76" s="6"/>
      <c r="BS76" s="6"/>
      <c r="BT76" s="6"/>
      <c r="BU76" s="6"/>
      <c r="BV76" s="6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</row>
    <row r="77" spans="68:98" ht="9" customHeight="1">
      <c r="BP77" s="6"/>
      <c r="BQ77" s="6"/>
      <c r="BR77" s="6"/>
      <c r="BS77" s="6"/>
      <c r="BT77" s="6"/>
      <c r="BU77" s="6"/>
      <c r="BV77" s="6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</row>
    <row r="78" spans="68:98" ht="9" customHeight="1">
      <c r="BP78" s="6"/>
      <c r="BQ78" s="6"/>
      <c r="BR78" s="6"/>
      <c r="BS78" s="6"/>
      <c r="BT78" s="6"/>
      <c r="BU78" s="6"/>
      <c r="BV78" s="6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</row>
    <row r="79" spans="68:98" ht="9" customHeight="1">
      <c r="BP79" s="6"/>
      <c r="BQ79" s="6"/>
      <c r="BR79" s="6"/>
      <c r="BS79" s="6"/>
      <c r="BT79" s="6"/>
      <c r="BU79" s="6"/>
      <c r="BV79" s="6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</row>
    <row r="80" spans="68:98" ht="9" customHeight="1">
      <c r="BP80" s="6"/>
      <c r="BQ80" s="6"/>
      <c r="BR80" s="6"/>
      <c r="BS80" s="6"/>
      <c r="BT80" s="6"/>
      <c r="BU80" s="6"/>
      <c r="BV80" s="6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</row>
    <row r="81" spans="68:98" ht="9" customHeight="1">
      <c r="BP81" s="6"/>
      <c r="BQ81" s="6"/>
      <c r="BR81" s="6"/>
      <c r="BS81" s="6"/>
      <c r="BT81" s="6"/>
      <c r="BU81" s="6"/>
      <c r="BV81" s="6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</row>
    <row r="82" spans="68:98" ht="9" customHeight="1">
      <c r="BP82" s="6"/>
      <c r="BQ82" s="6"/>
      <c r="BR82" s="6"/>
      <c r="BS82" s="6"/>
      <c r="BT82" s="6"/>
      <c r="BU82" s="6"/>
      <c r="BV82" s="6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</row>
    <row r="83" spans="4:98" ht="9" customHeight="1">
      <c r="D83" s="56" t="s">
        <v>54</v>
      </c>
      <c r="E83" s="56"/>
      <c r="F83" s="56"/>
      <c r="G83" s="56"/>
      <c r="H83" s="56"/>
      <c r="I83" s="56"/>
      <c r="J83" s="56"/>
      <c r="BP83" s="6"/>
      <c r="BQ83" s="6"/>
      <c r="BR83" s="6"/>
      <c r="BS83" s="6"/>
      <c r="BT83" s="6"/>
      <c r="BU83" s="6"/>
      <c r="BV83" s="6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</row>
    <row r="84" spans="4:98" ht="9" customHeight="1">
      <c r="D84" s="56"/>
      <c r="E84" s="56"/>
      <c r="F84" s="56"/>
      <c r="G84" s="56"/>
      <c r="H84" s="56"/>
      <c r="I84" s="56"/>
      <c r="J84" s="56"/>
      <c r="BP84" s="6"/>
      <c r="BQ84" s="6"/>
      <c r="BR84" s="6"/>
      <c r="BS84" s="6"/>
      <c r="BT84" s="6"/>
      <c r="BU84" s="6"/>
      <c r="BV84" s="6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</row>
    <row r="85" spans="3:99" ht="9" customHeight="1"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</row>
    <row r="86" spans="3:99" ht="9" customHeight="1"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</row>
    <row r="87" spans="3:99" ht="9" customHeight="1"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</row>
    <row r="88" spans="3:99" ht="9" customHeight="1"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</row>
    <row r="89" spans="3:99" ht="9" customHeight="1"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</row>
    <row r="90" spans="3:99" ht="9" customHeight="1"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</row>
    <row r="91" spans="3:99" ht="9" customHeight="1"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</row>
    <row r="92" spans="3:99" ht="9" customHeight="1"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</row>
    <row r="93" spans="3:99" ht="9" customHeight="1"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</row>
    <row r="94" spans="3:99" ht="9" customHeight="1"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</row>
    <row r="95" spans="3:99" ht="9" customHeight="1"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</row>
    <row r="96" spans="3:99" ht="9" customHeight="1"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</row>
    <row r="97" spans="3:99" ht="9" customHeight="1"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</row>
    <row r="98" spans="3:99" ht="9" customHeight="1"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</row>
    <row r="99" spans="3:99" ht="9" customHeight="1"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</row>
    <row r="100" spans="3:99" ht="9" customHeight="1"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</row>
    <row r="101" spans="3:99" ht="9" customHeight="1"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</row>
    <row r="102" spans="3:99" ht="9" customHeight="1"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</row>
    <row r="103" spans="3:99" ht="9" customHeight="1"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</row>
    <row r="104" spans="68:98" ht="9" customHeight="1">
      <c r="BP104" s="6"/>
      <c r="BQ104" s="6"/>
      <c r="BR104" s="6"/>
      <c r="BS104" s="6"/>
      <c r="BT104" s="6"/>
      <c r="BU104" s="6"/>
      <c r="BV104" s="6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</row>
    <row r="105" spans="68:98" ht="9" customHeight="1">
      <c r="BP105" s="6"/>
      <c r="BQ105" s="6"/>
      <c r="BR105" s="6"/>
      <c r="BS105" s="6"/>
      <c r="BT105" s="6"/>
      <c r="BU105" s="6"/>
      <c r="BV105" s="6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</row>
    <row r="106" spans="68:98" ht="9" customHeight="1">
      <c r="BP106" s="6"/>
      <c r="BQ106" s="6"/>
      <c r="BR106" s="6"/>
      <c r="BS106" s="6"/>
      <c r="BT106" s="6"/>
      <c r="BU106" s="6"/>
      <c r="BV106" s="6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</row>
    <row r="107" spans="3:101" ht="9" customHeight="1">
      <c r="C107" s="170" t="str">
        <f>C2</f>
        <v>Mistrzostwa Polski Juniorów 2012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</row>
    <row r="108" spans="3:101" ht="9" customHeight="1"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</row>
    <row r="109" ht="9" customHeight="1"/>
    <row r="110" ht="9" customHeight="1"/>
    <row r="111" spans="3:101" ht="9" customHeight="1">
      <c r="C111" s="171" t="str">
        <f>C8</f>
        <v>BUKS GEPARDY Żory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</row>
    <row r="112" spans="3:101" ht="9" customHeight="1"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</row>
    <row r="113" spans="3:101" ht="9" customHeight="1"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</row>
    <row r="114" spans="3:101" ht="9" customHeight="1"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</row>
    <row r="115" spans="3:101" ht="9" customHeight="1"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</row>
    <row r="116" spans="3:101" ht="9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</row>
    <row r="117" spans="3:101" ht="9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90" t="s">
        <v>90</v>
      </c>
      <c r="AX117" s="90"/>
      <c r="AY117" s="90"/>
      <c r="AZ117" s="90"/>
      <c r="BA117" s="90"/>
      <c r="BB117" s="90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</row>
    <row r="118" spans="3:101" ht="9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90"/>
      <c r="AX118" s="90"/>
      <c r="AY118" s="90"/>
      <c r="AZ118" s="90"/>
      <c r="BA118" s="90"/>
      <c r="BB118" s="90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3:101" ht="9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90"/>
      <c r="AX119" s="90"/>
      <c r="AY119" s="90"/>
      <c r="AZ119" s="90"/>
      <c r="BA119" s="90"/>
      <c r="BB119" s="90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3:101" ht="9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90"/>
      <c r="AX120" s="90"/>
      <c r="AY120" s="90"/>
      <c r="AZ120" s="90"/>
      <c r="BA120" s="90"/>
      <c r="BB120" s="90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</row>
    <row r="121" spans="3:101" ht="9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</row>
    <row r="122" spans="3:101" ht="9" customHeight="1">
      <c r="C122" s="171" t="str">
        <f>C19</f>
        <v>MKS STAL BiS Kutno</v>
      </c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</row>
    <row r="123" spans="3:101" ht="9" customHeight="1"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</row>
    <row r="124" spans="3:101" ht="9" customHeight="1"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</row>
    <row r="125" spans="3:101" ht="9" customHeight="1"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</row>
    <row r="126" spans="3:101" ht="9" customHeight="1"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</row>
    <row r="127" ht="9" customHeight="1"/>
    <row r="128" spans="3:99" ht="9" customHeight="1">
      <c r="C128" s="56" t="s">
        <v>40</v>
      </c>
      <c r="D128" s="56"/>
      <c r="E128" s="56"/>
      <c r="F128" s="56"/>
      <c r="G128" s="56"/>
      <c r="H128" s="56"/>
      <c r="I128" s="56" t="str">
        <f>I38</f>
        <v>25.08.2012r.</v>
      </c>
      <c r="J128" s="56"/>
      <c r="K128" s="56"/>
      <c r="L128" s="56"/>
      <c r="M128" s="56"/>
      <c r="N128" s="56"/>
      <c r="O128" s="56"/>
      <c r="P128" s="56"/>
      <c r="Q128" s="56"/>
      <c r="R128" s="56"/>
      <c r="U128" s="56" t="str">
        <f>Z38</f>
        <v>15.00</v>
      </c>
      <c r="V128" s="56"/>
      <c r="W128" s="56"/>
      <c r="X128" s="56"/>
      <c r="Y128" s="56"/>
      <c r="Z128" s="56"/>
      <c r="AA128" s="56"/>
      <c r="AB128" s="56"/>
      <c r="AC128" s="56"/>
      <c r="AD128" s="56"/>
      <c r="AI128" s="56" t="s">
        <v>42</v>
      </c>
      <c r="AJ128" s="56"/>
      <c r="AK128" s="56"/>
      <c r="AL128" s="56"/>
      <c r="AM128" s="56"/>
      <c r="AN128" s="56"/>
      <c r="AO128" s="56"/>
      <c r="AP128" s="56"/>
      <c r="AQ128" s="56"/>
      <c r="AR128" s="56" t="str">
        <f>AR38</f>
        <v>2h 5'</v>
      </c>
      <c r="AS128" s="56"/>
      <c r="AT128" s="56"/>
      <c r="AU128" s="56"/>
      <c r="AV128" s="56"/>
      <c r="AW128" s="56"/>
      <c r="BB128" s="56" t="s">
        <v>46</v>
      </c>
      <c r="BC128" s="56"/>
      <c r="BD128" s="56"/>
      <c r="BE128" s="56"/>
      <c r="BF128" s="56"/>
      <c r="BG128" s="56"/>
      <c r="BH128" s="56"/>
      <c r="BI128" s="56"/>
      <c r="BJ128" s="56"/>
      <c r="BK128" s="56"/>
      <c r="BL128" s="180" t="str">
        <f>BL38</f>
        <v>ŻORY</v>
      </c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</row>
    <row r="129" spans="3:99" ht="9" customHeight="1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</row>
    <row r="130" spans="64:99" ht="9" customHeight="1"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</row>
    <row r="131" spans="64:99" ht="9" customHeight="1"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</row>
    <row r="132" spans="64:99" ht="9" customHeight="1"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</row>
    <row r="133" spans="64:99" ht="9" customHeight="1"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</row>
    <row r="134" spans="64:99" ht="9" customHeight="1"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</row>
    <row r="135" spans="64:99" ht="9" customHeight="1"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</row>
    <row r="136" spans="3:98" ht="9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BP136" s="10"/>
      <c r="BQ136" s="10"/>
      <c r="BR136" s="10"/>
      <c r="BS136" s="10"/>
      <c r="BT136" s="10"/>
      <c r="BU136" s="10"/>
      <c r="BV136" s="10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</row>
    <row r="137" spans="74:83" ht="9" customHeight="1" thickBot="1"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</row>
    <row r="138" spans="31:96" ht="9" customHeight="1" thickTop="1">
      <c r="AE138" s="12"/>
      <c r="AF138" s="29" t="s">
        <v>24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63"/>
      <c r="CB138" s="13"/>
      <c r="CD138" s="34" t="s">
        <v>25</v>
      </c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6"/>
    </row>
    <row r="139" spans="31:96" ht="9" customHeight="1" thickBot="1">
      <c r="AE139" s="12"/>
      <c r="AF139" s="64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65"/>
      <c r="CB139" s="13"/>
      <c r="CC139" s="14"/>
      <c r="CD139" s="143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4"/>
    </row>
    <row r="140" spans="1:96" ht="9" customHeight="1" thickBot="1">
      <c r="A140" s="15"/>
      <c r="B140" s="15"/>
      <c r="C140" s="15"/>
      <c r="D140" s="15"/>
      <c r="E140" s="15"/>
      <c r="F140" s="15"/>
      <c r="G140" s="58" t="str">
        <f>C8</f>
        <v>BUKS GEPARDY Żory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16"/>
      <c r="AE140" s="16"/>
      <c r="AF140" s="169" t="s">
        <v>0</v>
      </c>
      <c r="AG140" s="155"/>
      <c r="AH140" s="155" t="s">
        <v>1</v>
      </c>
      <c r="AI140" s="155"/>
      <c r="AJ140" s="155" t="s">
        <v>2</v>
      </c>
      <c r="AK140" s="156"/>
      <c r="AL140" s="163" t="s">
        <v>3</v>
      </c>
      <c r="AM140" s="164"/>
      <c r="AN140" s="162" t="s">
        <v>4</v>
      </c>
      <c r="AO140" s="155"/>
      <c r="AP140" s="155" t="s">
        <v>5</v>
      </c>
      <c r="AQ140" s="155"/>
      <c r="AR140" s="155" t="s">
        <v>6</v>
      </c>
      <c r="AS140" s="156"/>
      <c r="AT140" s="158" t="s">
        <v>7</v>
      </c>
      <c r="AU140" s="159"/>
      <c r="AV140" s="162" t="s">
        <v>8</v>
      </c>
      <c r="AW140" s="155"/>
      <c r="AX140" s="155" t="s">
        <v>9</v>
      </c>
      <c r="AY140" s="156"/>
      <c r="AZ140" s="163" t="s">
        <v>10</v>
      </c>
      <c r="BA140" s="164"/>
      <c r="BB140" s="162" t="s">
        <v>11</v>
      </c>
      <c r="BC140" s="155"/>
      <c r="BD140" s="155" t="s">
        <v>12</v>
      </c>
      <c r="BE140" s="155"/>
      <c r="BF140" s="155" t="s">
        <v>13</v>
      </c>
      <c r="BG140" s="164"/>
      <c r="BH140" s="162" t="s">
        <v>14</v>
      </c>
      <c r="BI140" s="155"/>
      <c r="BJ140" s="155" t="s">
        <v>15</v>
      </c>
      <c r="BK140" s="156"/>
      <c r="BL140" s="163" t="s">
        <v>16</v>
      </c>
      <c r="BM140" s="164"/>
      <c r="BN140" s="163" t="s">
        <v>17</v>
      </c>
      <c r="BO140" s="164"/>
      <c r="BP140" s="163" t="s">
        <v>44</v>
      </c>
      <c r="BQ140" s="155"/>
      <c r="BR140" s="155"/>
      <c r="BS140" s="164"/>
      <c r="BT140" s="165" t="s">
        <v>45</v>
      </c>
      <c r="BU140" s="165"/>
      <c r="BV140" s="165"/>
      <c r="BW140" s="165"/>
      <c r="BX140" s="162" t="s">
        <v>29</v>
      </c>
      <c r="BY140" s="155"/>
      <c r="BZ140" s="155"/>
      <c r="CA140" s="176"/>
      <c r="CB140" s="6"/>
      <c r="CC140" s="14"/>
      <c r="CD140" s="162" t="s">
        <v>19</v>
      </c>
      <c r="CE140" s="155"/>
      <c r="CF140" s="155" t="s">
        <v>20</v>
      </c>
      <c r="CG140" s="155"/>
      <c r="CH140" s="155" t="s">
        <v>21</v>
      </c>
      <c r="CI140" s="164"/>
      <c r="CJ140" s="163" t="s">
        <v>22</v>
      </c>
      <c r="CK140" s="155"/>
      <c r="CL140" s="162" t="s">
        <v>18</v>
      </c>
      <c r="CM140" s="155"/>
      <c r="CN140" s="164"/>
      <c r="CO140" s="162" t="s">
        <v>23</v>
      </c>
      <c r="CP140" s="155"/>
      <c r="CQ140" s="155"/>
      <c r="CR140" s="176"/>
    </row>
    <row r="141" spans="1:96" ht="9" customHeight="1" thickBot="1">
      <c r="A141" s="17"/>
      <c r="B141" s="17"/>
      <c r="C141" s="17"/>
      <c r="D141" s="17"/>
      <c r="E141" s="17"/>
      <c r="F141" s="1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16"/>
      <c r="AE141" s="16"/>
      <c r="AF141" s="140"/>
      <c r="AG141" s="141"/>
      <c r="AH141" s="141"/>
      <c r="AI141" s="141"/>
      <c r="AJ141" s="141"/>
      <c r="AK141" s="157"/>
      <c r="AL141" s="146"/>
      <c r="AM141" s="142"/>
      <c r="AN141" s="143"/>
      <c r="AO141" s="141"/>
      <c r="AP141" s="141"/>
      <c r="AQ141" s="141"/>
      <c r="AR141" s="141"/>
      <c r="AS141" s="157"/>
      <c r="AT141" s="160"/>
      <c r="AU141" s="161"/>
      <c r="AV141" s="143"/>
      <c r="AW141" s="141"/>
      <c r="AX141" s="141"/>
      <c r="AY141" s="157"/>
      <c r="AZ141" s="146"/>
      <c r="BA141" s="142"/>
      <c r="BB141" s="143"/>
      <c r="BC141" s="141"/>
      <c r="BD141" s="141"/>
      <c r="BE141" s="141"/>
      <c r="BF141" s="141"/>
      <c r="BG141" s="142"/>
      <c r="BH141" s="143"/>
      <c r="BI141" s="141"/>
      <c r="BJ141" s="141"/>
      <c r="BK141" s="157"/>
      <c r="BL141" s="146"/>
      <c r="BM141" s="142"/>
      <c r="BN141" s="146"/>
      <c r="BO141" s="142"/>
      <c r="BP141" s="146"/>
      <c r="BQ141" s="141"/>
      <c r="BR141" s="141"/>
      <c r="BS141" s="142"/>
      <c r="BT141" s="165"/>
      <c r="BU141" s="165"/>
      <c r="BV141" s="165"/>
      <c r="BW141" s="165"/>
      <c r="BX141" s="143"/>
      <c r="BY141" s="141"/>
      <c r="BZ141" s="141"/>
      <c r="CA141" s="144"/>
      <c r="CB141" s="6"/>
      <c r="CC141" s="14"/>
      <c r="CD141" s="143"/>
      <c r="CE141" s="141"/>
      <c r="CF141" s="141"/>
      <c r="CG141" s="141"/>
      <c r="CH141" s="141"/>
      <c r="CI141" s="142"/>
      <c r="CJ141" s="146"/>
      <c r="CK141" s="141"/>
      <c r="CL141" s="143"/>
      <c r="CM141" s="141"/>
      <c r="CN141" s="142"/>
      <c r="CO141" s="143"/>
      <c r="CP141" s="141"/>
      <c r="CQ141" s="141"/>
      <c r="CR141" s="144"/>
    </row>
    <row r="142" spans="1:96" ht="9" customHeight="1">
      <c r="A142" s="18"/>
      <c r="B142" s="18"/>
      <c r="C142" s="18"/>
      <c r="D142" s="18"/>
      <c r="E142" s="18"/>
      <c r="F142" s="18"/>
      <c r="G142" s="33" t="s">
        <v>106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12"/>
      <c r="AE142" s="12"/>
      <c r="AF142" s="168">
        <v>4</v>
      </c>
      <c r="AG142" s="110"/>
      <c r="AH142" s="110">
        <v>4</v>
      </c>
      <c r="AI142" s="110"/>
      <c r="AJ142" s="110">
        <v>0</v>
      </c>
      <c r="AK142" s="73"/>
      <c r="AL142" s="112">
        <v>0</v>
      </c>
      <c r="AM142" s="111"/>
      <c r="AN142" s="74">
        <v>0</v>
      </c>
      <c r="AO142" s="110"/>
      <c r="AP142" s="110">
        <v>0</v>
      </c>
      <c r="AQ142" s="110"/>
      <c r="AR142" s="110">
        <v>0</v>
      </c>
      <c r="AS142" s="73"/>
      <c r="AT142" s="112">
        <v>0</v>
      </c>
      <c r="AU142" s="111"/>
      <c r="AV142" s="74">
        <v>0</v>
      </c>
      <c r="AW142" s="110"/>
      <c r="AX142" s="110">
        <v>0</v>
      </c>
      <c r="AY142" s="73"/>
      <c r="AZ142" s="112">
        <v>0</v>
      </c>
      <c r="BA142" s="111"/>
      <c r="BB142" s="74">
        <v>0</v>
      </c>
      <c r="BC142" s="110"/>
      <c r="BD142" s="110">
        <v>0</v>
      </c>
      <c r="BE142" s="110"/>
      <c r="BF142" s="110">
        <v>0</v>
      </c>
      <c r="BG142" s="111"/>
      <c r="BH142" s="74">
        <v>0</v>
      </c>
      <c r="BI142" s="110"/>
      <c r="BJ142" s="110">
        <v>0</v>
      </c>
      <c r="BK142" s="73"/>
      <c r="BL142" s="112">
        <v>1</v>
      </c>
      <c r="BM142" s="111"/>
      <c r="BN142" s="112">
        <v>0</v>
      </c>
      <c r="BO142" s="111"/>
      <c r="BP142" s="172">
        <f>IF(AH142=0,,AL142/AH142)</f>
        <v>0</v>
      </c>
      <c r="BQ142" s="138"/>
      <c r="BR142" s="138"/>
      <c r="BS142" s="173"/>
      <c r="BT142" s="107">
        <f>IF(AH142=0,0,(((AL142-(AN142+AP142+AR142))+2*AN142+3*AP142+4*AR142)/AH142))</f>
        <v>0</v>
      </c>
      <c r="BU142" s="107"/>
      <c r="BV142" s="107"/>
      <c r="BW142" s="107"/>
      <c r="BX142" s="137">
        <f>IF(AH142+AX142+AZ142+BD142=0,0,(AL142+AZ142+BD142)/(AH142+AX142+AZ142+BD142))</f>
        <v>0</v>
      </c>
      <c r="BY142" s="138"/>
      <c r="BZ142" s="138"/>
      <c r="CA142" s="139"/>
      <c r="CC142" s="14"/>
      <c r="CD142" s="74">
        <v>8</v>
      </c>
      <c r="CE142" s="110"/>
      <c r="CF142" s="110">
        <v>1</v>
      </c>
      <c r="CG142" s="110"/>
      <c r="CH142" s="110">
        <v>1</v>
      </c>
      <c r="CI142" s="111"/>
      <c r="CJ142" s="112">
        <v>0</v>
      </c>
      <c r="CK142" s="110"/>
      <c r="CL142" s="175">
        <v>8</v>
      </c>
      <c r="CM142" s="135"/>
      <c r="CN142" s="136"/>
      <c r="CO142" s="137">
        <f>IF(CD142+CF142+CH142=0,0,(CD142+CF142)/(CD142+CF142+CH142))</f>
        <v>0.9</v>
      </c>
      <c r="CP142" s="138"/>
      <c r="CQ142" s="138"/>
      <c r="CR142" s="139"/>
    </row>
    <row r="143" spans="1:96" ht="9" customHeight="1">
      <c r="A143" s="18"/>
      <c r="B143" s="18"/>
      <c r="C143" s="18"/>
      <c r="D143" s="18"/>
      <c r="E143" s="18"/>
      <c r="F143" s="18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12"/>
      <c r="AE143" s="12"/>
      <c r="AF143" s="148"/>
      <c r="AG143" s="33"/>
      <c r="AH143" s="33"/>
      <c r="AI143" s="33"/>
      <c r="AJ143" s="33"/>
      <c r="AK143" s="60"/>
      <c r="AL143" s="61"/>
      <c r="AM143" s="62"/>
      <c r="AN143" s="59"/>
      <c r="AO143" s="33"/>
      <c r="AP143" s="33"/>
      <c r="AQ143" s="33"/>
      <c r="AR143" s="33"/>
      <c r="AS143" s="60"/>
      <c r="AT143" s="61"/>
      <c r="AU143" s="62"/>
      <c r="AV143" s="59"/>
      <c r="AW143" s="33"/>
      <c r="AX143" s="33"/>
      <c r="AY143" s="60"/>
      <c r="AZ143" s="61"/>
      <c r="BA143" s="62"/>
      <c r="BB143" s="59"/>
      <c r="BC143" s="33"/>
      <c r="BD143" s="33"/>
      <c r="BE143" s="33"/>
      <c r="BF143" s="33"/>
      <c r="BG143" s="62"/>
      <c r="BH143" s="59"/>
      <c r="BI143" s="33"/>
      <c r="BJ143" s="33"/>
      <c r="BK143" s="60"/>
      <c r="BL143" s="61"/>
      <c r="BM143" s="62"/>
      <c r="BN143" s="61"/>
      <c r="BO143" s="62"/>
      <c r="BP143" s="104"/>
      <c r="BQ143" s="105"/>
      <c r="BR143" s="105"/>
      <c r="BS143" s="106"/>
      <c r="BT143" s="107"/>
      <c r="BU143" s="107"/>
      <c r="BV143" s="107"/>
      <c r="BW143" s="107"/>
      <c r="BX143" s="108"/>
      <c r="BY143" s="105"/>
      <c r="BZ143" s="105"/>
      <c r="CA143" s="109"/>
      <c r="CC143" s="14"/>
      <c r="CD143" s="59"/>
      <c r="CE143" s="33"/>
      <c r="CF143" s="33"/>
      <c r="CG143" s="33"/>
      <c r="CH143" s="33"/>
      <c r="CI143" s="62"/>
      <c r="CJ143" s="61"/>
      <c r="CK143" s="33"/>
      <c r="CL143" s="174"/>
      <c r="CM143" s="132"/>
      <c r="CN143" s="133"/>
      <c r="CO143" s="108"/>
      <c r="CP143" s="105"/>
      <c r="CQ143" s="105"/>
      <c r="CR143" s="109"/>
    </row>
    <row r="144" spans="1:96" ht="9" customHeight="1">
      <c r="A144" s="18"/>
      <c r="B144" s="18"/>
      <c r="C144" s="18"/>
      <c r="D144" s="18"/>
      <c r="E144" s="18"/>
      <c r="F144" s="18"/>
      <c r="G144" s="33" t="s">
        <v>107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12"/>
      <c r="AE144" s="12"/>
      <c r="AF144" s="148">
        <v>4</v>
      </c>
      <c r="AG144" s="33"/>
      <c r="AH144" s="33">
        <v>3</v>
      </c>
      <c r="AI144" s="33"/>
      <c r="AJ144" s="33">
        <v>0</v>
      </c>
      <c r="AK144" s="60"/>
      <c r="AL144" s="61">
        <v>1</v>
      </c>
      <c r="AM144" s="62"/>
      <c r="AN144" s="74">
        <v>0</v>
      </c>
      <c r="AO144" s="110"/>
      <c r="AP144" s="110">
        <v>0</v>
      </c>
      <c r="AQ144" s="110"/>
      <c r="AR144" s="110">
        <v>0</v>
      </c>
      <c r="AS144" s="73"/>
      <c r="AT144" s="112">
        <v>0</v>
      </c>
      <c r="AU144" s="111"/>
      <c r="AV144" s="59">
        <v>0</v>
      </c>
      <c r="AW144" s="33"/>
      <c r="AX144" s="33">
        <v>0</v>
      </c>
      <c r="AY144" s="60"/>
      <c r="AZ144" s="61">
        <v>1</v>
      </c>
      <c r="BA144" s="62"/>
      <c r="BB144" s="74">
        <v>0</v>
      </c>
      <c r="BC144" s="110"/>
      <c r="BD144" s="110">
        <v>0</v>
      </c>
      <c r="BE144" s="110"/>
      <c r="BF144" s="110">
        <v>0</v>
      </c>
      <c r="BG144" s="111"/>
      <c r="BH144" s="59">
        <v>1</v>
      </c>
      <c r="BI144" s="33"/>
      <c r="BJ144" s="33">
        <v>0</v>
      </c>
      <c r="BK144" s="60"/>
      <c r="BL144" s="61">
        <v>0</v>
      </c>
      <c r="BM144" s="62"/>
      <c r="BN144" s="61">
        <v>0</v>
      </c>
      <c r="BO144" s="62"/>
      <c r="BP144" s="104">
        <f>IF(AH144=0,,AL144/AH144)</f>
        <v>0.3333333333333333</v>
      </c>
      <c r="BQ144" s="105"/>
      <c r="BR144" s="105"/>
      <c r="BS144" s="106"/>
      <c r="BT144" s="107">
        <f>IF(AH144=0,0,(((AL144-(AN144+AP144+AR144))+2*AN144+3*AP144+4*AR144)/AH144))</f>
        <v>0.3333333333333333</v>
      </c>
      <c r="BU144" s="107"/>
      <c r="BV144" s="107"/>
      <c r="BW144" s="107"/>
      <c r="BX144" s="108">
        <f>IF(AH144+AX144+AZ144+BD144=0,0,(AL144+AZ144+BD144)/(AH144+AX144+AZ144+BD144))</f>
        <v>0.5</v>
      </c>
      <c r="BY144" s="105"/>
      <c r="BZ144" s="105"/>
      <c r="CA144" s="109"/>
      <c r="CC144" s="14"/>
      <c r="CD144" s="59">
        <v>0</v>
      </c>
      <c r="CE144" s="33"/>
      <c r="CF144" s="33">
        <v>1</v>
      </c>
      <c r="CG144" s="33"/>
      <c r="CH144" s="33">
        <v>4</v>
      </c>
      <c r="CI144" s="62"/>
      <c r="CJ144" s="61">
        <v>0</v>
      </c>
      <c r="CK144" s="33"/>
      <c r="CL144" s="174">
        <v>8</v>
      </c>
      <c r="CM144" s="132"/>
      <c r="CN144" s="133"/>
      <c r="CO144" s="108">
        <f>IF(CD144+CF144+CH144=0,0,(CD144+CF144)/(CD144+CF144+CH144))</f>
        <v>0.2</v>
      </c>
      <c r="CP144" s="105"/>
      <c r="CQ144" s="105"/>
      <c r="CR144" s="109"/>
    </row>
    <row r="145" spans="1:96" ht="9" customHeight="1">
      <c r="A145" s="18"/>
      <c r="B145" s="18"/>
      <c r="C145" s="18"/>
      <c r="D145" s="18"/>
      <c r="E145" s="18"/>
      <c r="F145" s="18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12"/>
      <c r="AE145" s="12"/>
      <c r="AF145" s="148"/>
      <c r="AG145" s="33"/>
      <c r="AH145" s="33"/>
      <c r="AI145" s="33"/>
      <c r="AJ145" s="33"/>
      <c r="AK145" s="60"/>
      <c r="AL145" s="61"/>
      <c r="AM145" s="62"/>
      <c r="AN145" s="59"/>
      <c r="AO145" s="33"/>
      <c r="AP145" s="33"/>
      <c r="AQ145" s="33"/>
      <c r="AR145" s="33"/>
      <c r="AS145" s="60"/>
      <c r="AT145" s="61"/>
      <c r="AU145" s="62"/>
      <c r="AV145" s="59"/>
      <c r="AW145" s="33"/>
      <c r="AX145" s="33"/>
      <c r="AY145" s="60"/>
      <c r="AZ145" s="61"/>
      <c r="BA145" s="62"/>
      <c r="BB145" s="59"/>
      <c r="BC145" s="33"/>
      <c r="BD145" s="33"/>
      <c r="BE145" s="33"/>
      <c r="BF145" s="33"/>
      <c r="BG145" s="62"/>
      <c r="BH145" s="59"/>
      <c r="BI145" s="33"/>
      <c r="BJ145" s="33"/>
      <c r="BK145" s="60"/>
      <c r="BL145" s="61"/>
      <c r="BM145" s="62"/>
      <c r="BN145" s="61"/>
      <c r="BO145" s="62"/>
      <c r="BP145" s="104"/>
      <c r="BQ145" s="105"/>
      <c r="BR145" s="105"/>
      <c r="BS145" s="106"/>
      <c r="BT145" s="107"/>
      <c r="BU145" s="107"/>
      <c r="BV145" s="107"/>
      <c r="BW145" s="107"/>
      <c r="BX145" s="108"/>
      <c r="BY145" s="105"/>
      <c r="BZ145" s="105"/>
      <c r="CA145" s="109"/>
      <c r="CC145" s="14"/>
      <c r="CD145" s="59"/>
      <c r="CE145" s="33"/>
      <c r="CF145" s="33"/>
      <c r="CG145" s="33"/>
      <c r="CH145" s="33"/>
      <c r="CI145" s="62"/>
      <c r="CJ145" s="61"/>
      <c r="CK145" s="33"/>
      <c r="CL145" s="174"/>
      <c r="CM145" s="132"/>
      <c r="CN145" s="133"/>
      <c r="CO145" s="108"/>
      <c r="CP145" s="105"/>
      <c r="CQ145" s="105"/>
      <c r="CR145" s="109"/>
    </row>
    <row r="146" spans="1:96" ht="9" customHeight="1">
      <c r="A146" s="18"/>
      <c r="B146" s="18"/>
      <c r="C146" s="18"/>
      <c r="D146" s="18"/>
      <c r="E146" s="18"/>
      <c r="F146" s="18"/>
      <c r="G146" s="33" t="s">
        <v>108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12"/>
      <c r="AE146" s="12"/>
      <c r="AF146" s="148">
        <v>4</v>
      </c>
      <c r="AG146" s="33"/>
      <c r="AH146" s="33">
        <v>4</v>
      </c>
      <c r="AI146" s="33"/>
      <c r="AJ146" s="33">
        <v>0</v>
      </c>
      <c r="AK146" s="60"/>
      <c r="AL146" s="61">
        <v>0</v>
      </c>
      <c r="AM146" s="62"/>
      <c r="AN146" s="74">
        <v>0</v>
      </c>
      <c r="AO146" s="110"/>
      <c r="AP146" s="110">
        <v>0</v>
      </c>
      <c r="AQ146" s="110"/>
      <c r="AR146" s="110">
        <v>0</v>
      </c>
      <c r="AS146" s="73"/>
      <c r="AT146" s="112">
        <v>0</v>
      </c>
      <c r="AU146" s="111"/>
      <c r="AV146" s="59">
        <v>0</v>
      </c>
      <c r="AW146" s="33"/>
      <c r="AX146" s="33">
        <v>0</v>
      </c>
      <c r="AY146" s="60"/>
      <c r="AZ146" s="61">
        <v>0</v>
      </c>
      <c r="BA146" s="62"/>
      <c r="BB146" s="74">
        <v>0</v>
      </c>
      <c r="BC146" s="110"/>
      <c r="BD146" s="110">
        <v>0</v>
      </c>
      <c r="BE146" s="110"/>
      <c r="BF146" s="110">
        <v>0</v>
      </c>
      <c r="BG146" s="111"/>
      <c r="BH146" s="59">
        <v>0</v>
      </c>
      <c r="BI146" s="33"/>
      <c r="BJ146" s="110">
        <v>0</v>
      </c>
      <c r="BK146" s="73"/>
      <c r="BL146" s="61">
        <v>1</v>
      </c>
      <c r="BM146" s="62"/>
      <c r="BN146" s="112">
        <v>0</v>
      </c>
      <c r="BO146" s="111"/>
      <c r="BP146" s="104">
        <f>IF(AH146=0,,AL146/AH146)</f>
        <v>0</v>
      </c>
      <c r="BQ146" s="105"/>
      <c r="BR146" s="105"/>
      <c r="BS146" s="106"/>
      <c r="BT146" s="107">
        <f>IF(AH146=0,0,(((AL146-(AN146+AP146+AR146))+2*AN146+3*AP146+4*AR146)/AH146))</f>
        <v>0</v>
      </c>
      <c r="BU146" s="107"/>
      <c r="BV146" s="107"/>
      <c r="BW146" s="107"/>
      <c r="BX146" s="108">
        <f>IF(AH146+AX146+AZ146+BD146=0,0,(AL146+AZ146+BD146)/(AH146+AX146+AZ146+BD146))</f>
        <v>0</v>
      </c>
      <c r="BY146" s="105"/>
      <c r="BZ146" s="105"/>
      <c r="CA146" s="109"/>
      <c r="CC146" s="14"/>
      <c r="CD146" s="59">
        <v>7</v>
      </c>
      <c r="CE146" s="33"/>
      <c r="CF146" s="33">
        <v>3</v>
      </c>
      <c r="CG146" s="33"/>
      <c r="CH146" s="33">
        <v>0</v>
      </c>
      <c r="CI146" s="62"/>
      <c r="CJ146" s="61">
        <v>0</v>
      </c>
      <c r="CK146" s="33"/>
      <c r="CL146" s="174">
        <v>8</v>
      </c>
      <c r="CM146" s="132"/>
      <c r="CN146" s="133"/>
      <c r="CO146" s="108">
        <f>IF(CD146+CF146+CH146=0,0,(CD146+CF146)/(CD146+CF146+CH146))</f>
        <v>1</v>
      </c>
      <c r="CP146" s="105"/>
      <c r="CQ146" s="105"/>
      <c r="CR146" s="109"/>
    </row>
    <row r="147" spans="1:96" ht="9" customHeight="1">
      <c r="A147" s="18"/>
      <c r="B147" s="18"/>
      <c r="C147" s="18"/>
      <c r="D147" s="18"/>
      <c r="E147" s="18"/>
      <c r="F147" s="18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12"/>
      <c r="AE147" s="12"/>
      <c r="AF147" s="148"/>
      <c r="AG147" s="33"/>
      <c r="AH147" s="33"/>
      <c r="AI147" s="33"/>
      <c r="AJ147" s="33"/>
      <c r="AK147" s="60"/>
      <c r="AL147" s="61"/>
      <c r="AM147" s="62"/>
      <c r="AN147" s="59"/>
      <c r="AO147" s="33"/>
      <c r="AP147" s="33"/>
      <c r="AQ147" s="33"/>
      <c r="AR147" s="33"/>
      <c r="AS147" s="60"/>
      <c r="AT147" s="61"/>
      <c r="AU147" s="62"/>
      <c r="AV147" s="59"/>
      <c r="AW147" s="33"/>
      <c r="AX147" s="33"/>
      <c r="AY147" s="60"/>
      <c r="AZ147" s="61"/>
      <c r="BA147" s="62"/>
      <c r="BB147" s="59"/>
      <c r="BC147" s="33"/>
      <c r="BD147" s="33"/>
      <c r="BE147" s="33"/>
      <c r="BF147" s="33"/>
      <c r="BG147" s="62"/>
      <c r="BH147" s="59"/>
      <c r="BI147" s="33"/>
      <c r="BJ147" s="33"/>
      <c r="BK147" s="60"/>
      <c r="BL147" s="61"/>
      <c r="BM147" s="62"/>
      <c r="BN147" s="61"/>
      <c r="BO147" s="62"/>
      <c r="BP147" s="104"/>
      <c r="BQ147" s="105"/>
      <c r="BR147" s="105"/>
      <c r="BS147" s="106"/>
      <c r="BT147" s="107"/>
      <c r="BU147" s="107"/>
      <c r="BV147" s="107"/>
      <c r="BW147" s="107"/>
      <c r="BX147" s="108"/>
      <c r="BY147" s="105"/>
      <c r="BZ147" s="105"/>
      <c r="CA147" s="109"/>
      <c r="CC147" s="14"/>
      <c r="CD147" s="59"/>
      <c r="CE147" s="33"/>
      <c r="CF147" s="33"/>
      <c r="CG147" s="33"/>
      <c r="CH147" s="33"/>
      <c r="CI147" s="62"/>
      <c r="CJ147" s="61"/>
      <c r="CK147" s="33"/>
      <c r="CL147" s="174"/>
      <c r="CM147" s="132"/>
      <c r="CN147" s="133"/>
      <c r="CO147" s="108"/>
      <c r="CP147" s="105"/>
      <c r="CQ147" s="105"/>
      <c r="CR147" s="109"/>
    </row>
    <row r="148" spans="1:96" ht="9" customHeight="1">
      <c r="A148" s="18"/>
      <c r="B148" s="18"/>
      <c r="C148" s="18"/>
      <c r="D148" s="18"/>
      <c r="E148" s="18"/>
      <c r="F148" s="18"/>
      <c r="G148" s="33" t="s">
        <v>109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12"/>
      <c r="AE148" s="12"/>
      <c r="AF148" s="148">
        <v>4</v>
      </c>
      <c r="AG148" s="33"/>
      <c r="AH148" s="33">
        <v>4</v>
      </c>
      <c r="AI148" s="33"/>
      <c r="AJ148" s="33">
        <v>1</v>
      </c>
      <c r="AK148" s="60"/>
      <c r="AL148" s="61">
        <v>1</v>
      </c>
      <c r="AM148" s="62"/>
      <c r="AN148" s="74">
        <v>0</v>
      </c>
      <c r="AO148" s="110"/>
      <c r="AP148" s="110">
        <v>0</v>
      </c>
      <c r="AQ148" s="110"/>
      <c r="AR148" s="110">
        <v>0</v>
      </c>
      <c r="AS148" s="73"/>
      <c r="AT148" s="112">
        <v>0</v>
      </c>
      <c r="AU148" s="111"/>
      <c r="AV148" s="59">
        <v>0</v>
      </c>
      <c r="AW148" s="33"/>
      <c r="AX148" s="33">
        <v>0</v>
      </c>
      <c r="AY148" s="60"/>
      <c r="AZ148" s="61">
        <v>0</v>
      </c>
      <c r="BA148" s="62"/>
      <c r="BB148" s="74">
        <v>0</v>
      </c>
      <c r="BC148" s="110"/>
      <c r="BD148" s="110">
        <v>0</v>
      </c>
      <c r="BE148" s="110"/>
      <c r="BF148" s="110">
        <v>0</v>
      </c>
      <c r="BG148" s="111"/>
      <c r="BH148" s="59">
        <v>1</v>
      </c>
      <c r="BI148" s="33"/>
      <c r="BJ148" s="33">
        <v>0</v>
      </c>
      <c r="BK148" s="60"/>
      <c r="BL148" s="61">
        <v>2</v>
      </c>
      <c r="BM148" s="62"/>
      <c r="BN148" s="61">
        <v>0</v>
      </c>
      <c r="BO148" s="62"/>
      <c r="BP148" s="104">
        <f>IF(AH148=0,,AL148/AH148)</f>
        <v>0.25</v>
      </c>
      <c r="BQ148" s="105"/>
      <c r="BR148" s="105"/>
      <c r="BS148" s="106"/>
      <c r="BT148" s="107">
        <f>IF(AH148=0,0,(((AL148-(AN148+AP148+AR148))+2*AN148+3*AP148+4*AR148)/AH148))</f>
        <v>0.25</v>
      </c>
      <c r="BU148" s="107"/>
      <c r="BV148" s="107"/>
      <c r="BW148" s="107"/>
      <c r="BX148" s="108">
        <f>IF(AH148+AX148+AZ148+BD148=0,0,(AL148+AZ148+BD148)/(AH148+AX148+AZ148+BD148))</f>
        <v>0.25</v>
      </c>
      <c r="BY148" s="105"/>
      <c r="BZ148" s="105"/>
      <c r="CA148" s="109"/>
      <c r="CC148" s="14"/>
      <c r="CD148" s="59">
        <v>3</v>
      </c>
      <c r="CE148" s="33"/>
      <c r="CF148" s="33">
        <v>0</v>
      </c>
      <c r="CG148" s="33"/>
      <c r="CH148" s="33">
        <v>0</v>
      </c>
      <c r="CI148" s="62"/>
      <c r="CJ148" s="61">
        <v>0</v>
      </c>
      <c r="CK148" s="33"/>
      <c r="CL148" s="174">
        <v>8</v>
      </c>
      <c r="CM148" s="132"/>
      <c r="CN148" s="133"/>
      <c r="CO148" s="108">
        <f>IF(CD148+CF148+CH148=0,0,(CD148+CF148)/(CD148+CF148+CH148))</f>
        <v>1</v>
      </c>
      <c r="CP148" s="105"/>
      <c r="CQ148" s="105"/>
      <c r="CR148" s="109"/>
    </row>
    <row r="149" spans="1:96" ht="9" customHeight="1">
      <c r="A149" s="18"/>
      <c r="B149" s="18"/>
      <c r="C149" s="18"/>
      <c r="D149" s="18"/>
      <c r="E149" s="18"/>
      <c r="F149" s="18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12"/>
      <c r="AE149" s="12"/>
      <c r="AF149" s="148"/>
      <c r="AG149" s="33"/>
      <c r="AH149" s="33"/>
      <c r="AI149" s="33"/>
      <c r="AJ149" s="33"/>
      <c r="AK149" s="60"/>
      <c r="AL149" s="61"/>
      <c r="AM149" s="62"/>
      <c r="AN149" s="59"/>
      <c r="AO149" s="33"/>
      <c r="AP149" s="33"/>
      <c r="AQ149" s="33"/>
      <c r="AR149" s="33"/>
      <c r="AS149" s="60"/>
      <c r="AT149" s="61"/>
      <c r="AU149" s="62"/>
      <c r="AV149" s="59"/>
      <c r="AW149" s="33"/>
      <c r="AX149" s="33"/>
      <c r="AY149" s="60"/>
      <c r="AZ149" s="61"/>
      <c r="BA149" s="62"/>
      <c r="BB149" s="59"/>
      <c r="BC149" s="33"/>
      <c r="BD149" s="33"/>
      <c r="BE149" s="33"/>
      <c r="BF149" s="33"/>
      <c r="BG149" s="62"/>
      <c r="BH149" s="59"/>
      <c r="BI149" s="33"/>
      <c r="BJ149" s="33"/>
      <c r="BK149" s="60"/>
      <c r="BL149" s="61"/>
      <c r="BM149" s="62"/>
      <c r="BN149" s="61"/>
      <c r="BO149" s="62"/>
      <c r="BP149" s="104"/>
      <c r="BQ149" s="105"/>
      <c r="BR149" s="105"/>
      <c r="BS149" s="106"/>
      <c r="BT149" s="107"/>
      <c r="BU149" s="107"/>
      <c r="BV149" s="107"/>
      <c r="BW149" s="107"/>
      <c r="BX149" s="108"/>
      <c r="BY149" s="105"/>
      <c r="BZ149" s="105"/>
      <c r="CA149" s="109"/>
      <c r="CC149" s="14"/>
      <c r="CD149" s="59"/>
      <c r="CE149" s="33"/>
      <c r="CF149" s="33"/>
      <c r="CG149" s="33"/>
      <c r="CH149" s="33"/>
      <c r="CI149" s="62"/>
      <c r="CJ149" s="61"/>
      <c r="CK149" s="33"/>
      <c r="CL149" s="174"/>
      <c r="CM149" s="132"/>
      <c r="CN149" s="133"/>
      <c r="CO149" s="108"/>
      <c r="CP149" s="105"/>
      <c r="CQ149" s="105"/>
      <c r="CR149" s="109"/>
    </row>
    <row r="150" spans="1:96" ht="9" customHeight="1">
      <c r="A150" s="18"/>
      <c r="B150" s="18"/>
      <c r="C150" s="18"/>
      <c r="D150" s="18"/>
      <c r="E150" s="18"/>
      <c r="F150" s="18"/>
      <c r="G150" s="33" t="s">
        <v>110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12"/>
      <c r="AE150" s="12"/>
      <c r="AF150" s="148">
        <v>4</v>
      </c>
      <c r="AG150" s="33"/>
      <c r="AH150" s="33">
        <v>4</v>
      </c>
      <c r="AI150" s="33"/>
      <c r="AJ150" s="33">
        <v>0</v>
      </c>
      <c r="AK150" s="60"/>
      <c r="AL150" s="61">
        <v>1</v>
      </c>
      <c r="AM150" s="62"/>
      <c r="AN150" s="74">
        <v>0</v>
      </c>
      <c r="AO150" s="110"/>
      <c r="AP150" s="110">
        <v>0</v>
      </c>
      <c r="AQ150" s="110"/>
      <c r="AR150" s="110">
        <v>0</v>
      </c>
      <c r="AS150" s="73"/>
      <c r="AT150" s="112">
        <v>0</v>
      </c>
      <c r="AU150" s="111"/>
      <c r="AV150" s="59">
        <v>0</v>
      </c>
      <c r="AW150" s="33"/>
      <c r="AX150" s="33">
        <v>0</v>
      </c>
      <c r="AY150" s="60"/>
      <c r="AZ150" s="61">
        <v>0</v>
      </c>
      <c r="BA150" s="62"/>
      <c r="BB150" s="74">
        <v>0</v>
      </c>
      <c r="BC150" s="110"/>
      <c r="BD150" s="110">
        <v>0</v>
      </c>
      <c r="BE150" s="110"/>
      <c r="BF150" s="110">
        <v>0</v>
      </c>
      <c r="BG150" s="111"/>
      <c r="BH150" s="59">
        <v>0</v>
      </c>
      <c r="BI150" s="33"/>
      <c r="BJ150" s="110">
        <v>0</v>
      </c>
      <c r="BK150" s="73"/>
      <c r="BL150" s="61">
        <v>1</v>
      </c>
      <c r="BM150" s="62"/>
      <c r="BN150" s="112">
        <v>0</v>
      </c>
      <c r="BO150" s="111"/>
      <c r="BP150" s="104">
        <f>IF(AH150=0,,AL150/AH150)</f>
        <v>0.25</v>
      </c>
      <c r="BQ150" s="105"/>
      <c r="BR150" s="105"/>
      <c r="BS150" s="106"/>
      <c r="BT150" s="107">
        <f>IF(AH150=0,0,(((AL150-(AN150+AP150+AR150))+2*AN150+3*AP150+4*AR150)/AH150))</f>
        <v>0.25</v>
      </c>
      <c r="BU150" s="107"/>
      <c r="BV150" s="107"/>
      <c r="BW150" s="107"/>
      <c r="BX150" s="108">
        <f>IF(AH150+AX150+AZ150+BD150=0,0,(AL150+AZ150+BD150)/(AH150+AX150+AZ150+BD150))</f>
        <v>0.25</v>
      </c>
      <c r="BY150" s="105"/>
      <c r="BZ150" s="105"/>
      <c r="CA150" s="109"/>
      <c r="CC150" s="14"/>
      <c r="CD150" s="59">
        <v>1</v>
      </c>
      <c r="CE150" s="33"/>
      <c r="CF150" s="33">
        <v>6</v>
      </c>
      <c r="CG150" s="33"/>
      <c r="CH150" s="33">
        <v>1</v>
      </c>
      <c r="CI150" s="62"/>
      <c r="CJ150" s="61">
        <v>0</v>
      </c>
      <c r="CK150" s="33"/>
      <c r="CL150" s="174">
        <v>8</v>
      </c>
      <c r="CM150" s="132"/>
      <c r="CN150" s="133"/>
      <c r="CO150" s="108">
        <f>IF(CD150+CF150+CH150=0,0,(CD150+CF150)/(CD150+CF150+CH150))</f>
        <v>0.875</v>
      </c>
      <c r="CP150" s="105"/>
      <c r="CQ150" s="105"/>
      <c r="CR150" s="109"/>
    </row>
    <row r="151" spans="1:96" ht="9" customHeight="1">
      <c r="A151" s="18"/>
      <c r="B151" s="18"/>
      <c r="C151" s="18"/>
      <c r="D151" s="18"/>
      <c r="E151" s="18"/>
      <c r="F151" s="18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12"/>
      <c r="AE151" s="12"/>
      <c r="AF151" s="148"/>
      <c r="AG151" s="33"/>
      <c r="AH151" s="33"/>
      <c r="AI151" s="33"/>
      <c r="AJ151" s="33"/>
      <c r="AK151" s="60"/>
      <c r="AL151" s="61"/>
      <c r="AM151" s="62"/>
      <c r="AN151" s="59"/>
      <c r="AO151" s="33"/>
      <c r="AP151" s="33"/>
      <c r="AQ151" s="33"/>
      <c r="AR151" s="33"/>
      <c r="AS151" s="60"/>
      <c r="AT151" s="61"/>
      <c r="AU151" s="62"/>
      <c r="AV151" s="59"/>
      <c r="AW151" s="33"/>
      <c r="AX151" s="33"/>
      <c r="AY151" s="60"/>
      <c r="AZ151" s="61"/>
      <c r="BA151" s="62"/>
      <c r="BB151" s="59"/>
      <c r="BC151" s="33"/>
      <c r="BD151" s="33"/>
      <c r="BE151" s="33"/>
      <c r="BF151" s="33"/>
      <c r="BG151" s="62"/>
      <c r="BH151" s="59"/>
      <c r="BI151" s="33"/>
      <c r="BJ151" s="33"/>
      <c r="BK151" s="60"/>
      <c r="BL151" s="61"/>
      <c r="BM151" s="62"/>
      <c r="BN151" s="61"/>
      <c r="BO151" s="62"/>
      <c r="BP151" s="104"/>
      <c r="BQ151" s="105"/>
      <c r="BR151" s="105"/>
      <c r="BS151" s="106"/>
      <c r="BT151" s="107"/>
      <c r="BU151" s="107"/>
      <c r="BV151" s="107"/>
      <c r="BW151" s="107"/>
      <c r="BX151" s="108"/>
      <c r="BY151" s="105"/>
      <c r="BZ151" s="105"/>
      <c r="CA151" s="109"/>
      <c r="CC151" s="14"/>
      <c r="CD151" s="59"/>
      <c r="CE151" s="33"/>
      <c r="CF151" s="33"/>
      <c r="CG151" s="33"/>
      <c r="CH151" s="33"/>
      <c r="CI151" s="62"/>
      <c r="CJ151" s="61"/>
      <c r="CK151" s="33"/>
      <c r="CL151" s="174"/>
      <c r="CM151" s="132"/>
      <c r="CN151" s="133"/>
      <c r="CO151" s="108"/>
      <c r="CP151" s="105"/>
      <c r="CQ151" s="105"/>
      <c r="CR151" s="109"/>
    </row>
    <row r="152" spans="1:96" ht="9" customHeight="1">
      <c r="A152" s="18"/>
      <c r="B152" s="18"/>
      <c r="C152" s="18"/>
      <c r="D152" s="18"/>
      <c r="E152" s="18"/>
      <c r="F152" s="18"/>
      <c r="G152" s="33" t="s">
        <v>111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12"/>
      <c r="AE152" s="12"/>
      <c r="AF152" s="148">
        <v>4</v>
      </c>
      <c r="AG152" s="33"/>
      <c r="AH152" s="33">
        <v>3</v>
      </c>
      <c r="AI152" s="33"/>
      <c r="AJ152" s="33">
        <v>0</v>
      </c>
      <c r="AK152" s="60"/>
      <c r="AL152" s="61">
        <v>2</v>
      </c>
      <c r="AM152" s="62"/>
      <c r="AN152" s="74">
        <v>0</v>
      </c>
      <c r="AO152" s="110"/>
      <c r="AP152" s="110">
        <v>0</v>
      </c>
      <c r="AQ152" s="110"/>
      <c r="AR152" s="110">
        <v>0</v>
      </c>
      <c r="AS152" s="73"/>
      <c r="AT152" s="112">
        <v>0</v>
      </c>
      <c r="AU152" s="111"/>
      <c r="AV152" s="59">
        <v>1</v>
      </c>
      <c r="AW152" s="33"/>
      <c r="AX152" s="33">
        <v>0</v>
      </c>
      <c r="AY152" s="60"/>
      <c r="AZ152" s="61">
        <v>0</v>
      </c>
      <c r="BA152" s="62"/>
      <c r="BB152" s="74">
        <v>0</v>
      </c>
      <c r="BC152" s="110"/>
      <c r="BD152" s="110">
        <v>0</v>
      </c>
      <c r="BE152" s="110"/>
      <c r="BF152" s="110">
        <v>0</v>
      </c>
      <c r="BG152" s="111"/>
      <c r="BH152" s="59">
        <v>1</v>
      </c>
      <c r="BI152" s="33"/>
      <c r="BJ152" s="33">
        <v>0</v>
      </c>
      <c r="BK152" s="60"/>
      <c r="BL152" s="61">
        <v>1</v>
      </c>
      <c r="BM152" s="62"/>
      <c r="BN152" s="61">
        <v>0</v>
      </c>
      <c r="BO152" s="62"/>
      <c r="BP152" s="104">
        <f>IF(AH152=0,,AL152/AH152)</f>
        <v>0.6666666666666666</v>
      </c>
      <c r="BQ152" s="105"/>
      <c r="BR152" s="105"/>
      <c r="BS152" s="106"/>
      <c r="BT152" s="107">
        <f>IF(AH152=0,0,(((AL152-(AN152+AP152+AR152))+2*AN152+3*AP152+4*AR152)/AH152))</f>
        <v>0.6666666666666666</v>
      </c>
      <c r="BU152" s="107"/>
      <c r="BV152" s="107"/>
      <c r="BW152" s="107"/>
      <c r="BX152" s="108">
        <f>IF(AH152+AX152+AZ152+BD152=0,0,(AL152+AZ152+BD152)/(AH152+AX152+AZ152+BD152))</f>
        <v>0.6666666666666666</v>
      </c>
      <c r="BY152" s="105"/>
      <c r="BZ152" s="105"/>
      <c r="CA152" s="109"/>
      <c r="CC152" s="14"/>
      <c r="CD152" s="59">
        <v>2</v>
      </c>
      <c r="CE152" s="33"/>
      <c r="CF152" s="33">
        <v>0</v>
      </c>
      <c r="CG152" s="33"/>
      <c r="CH152" s="33">
        <v>1</v>
      </c>
      <c r="CI152" s="62"/>
      <c r="CJ152" s="61">
        <v>0</v>
      </c>
      <c r="CK152" s="33"/>
      <c r="CL152" s="174">
        <v>8</v>
      </c>
      <c r="CM152" s="132"/>
      <c r="CN152" s="133"/>
      <c r="CO152" s="108">
        <f>IF(CD152+CF152+CH152=0,0,(CD152+CF152)/(CD152+CF152+CH152))</f>
        <v>0.6666666666666666</v>
      </c>
      <c r="CP152" s="105"/>
      <c r="CQ152" s="105"/>
      <c r="CR152" s="109"/>
    </row>
    <row r="153" spans="1:96" ht="9" customHeight="1">
      <c r="A153" s="18"/>
      <c r="B153" s="18"/>
      <c r="C153" s="18"/>
      <c r="D153" s="18"/>
      <c r="E153" s="18"/>
      <c r="F153" s="18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12"/>
      <c r="AE153" s="12"/>
      <c r="AF153" s="148"/>
      <c r="AG153" s="33"/>
      <c r="AH153" s="33"/>
      <c r="AI153" s="33"/>
      <c r="AJ153" s="33"/>
      <c r="AK153" s="60"/>
      <c r="AL153" s="61"/>
      <c r="AM153" s="62"/>
      <c r="AN153" s="59"/>
      <c r="AO153" s="33"/>
      <c r="AP153" s="33"/>
      <c r="AQ153" s="33"/>
      <c r="AR153" s="33"/>
      <c r="AS153" s="60"/>
      <c r="AT153" s="61"/>
      <c r="AU153" s="62"/>
      <c r="AV153" s="59"/>
      <c r="AW153" s="33"/>
      <c r="AX153" s="33"/>
      <c r="AY153" s="60"/>
      <c r="AZ153" s="61"/>
      <c r="BA153" s="62"/>
      <c r="BB153" s="59"/>
      <c r="BC153" s="33"/>
      <c r="BD153" s="33"/>
      <c r="BE153" s="33"/>
      <c r="BF153" s="33"/>
      <c r="BG153" s="62"/>
      <c r="BH153" s="59"/>
      <c r="BI153" s="33"/>
      <c r="BJ153" s="33"/>
      <c r="BK153" s="60"/>
      <c r="BL153" s="61"/>
      <c r="BM153" s="62"/>
      <c r="BN153" s="61"/>
      <c r="BO153" s="62"/>
      <c r="BP153" s="104"/>
      <c r="BQ153" s="105"/>
      <c r="BR153" s="105"/>
      <c r="BS153" s="106"/>
      <c r="BT153" s="107"/>
      <c r="BU153" s="107"/>
      <c r="BV153" s="107"/>
      <c r="BW153" s="107"/>
      <c r="BX153" s="108"/>
      <c r="BY153" s="105"/>
      <c r="BZ153" s="105"/>
      <c r="CA153" s="109"/>
      <c r="CC153" s="14"/>
      <c r="CD153" s="59"/>
      <c r="CE153" s="33"/>
      <c r="CF153" s="33"/>
      <c r="CG153" s="33"/>
      <c r="CH153" s="33"/>
      <c r="CI153" s="62"/>
      <c r="CJ153" s="61"/>
      <c r="CK153" s="33"/>
      <c r="CL153" s="174"/>
      <c r="CM153" s="132"/>
      <c r="CN153" s="133"/>
      <c r="CO153" s="108"/>
      <c r="CP153" s="105"/>
      <c r="CQ153" s="105"/>
      <c r="CR153" s="109"/>
    </row>
    <row r="154" spans="1:96" ht="9" customHeight="1">
      <c r="A154" s="18"/>
      <c r="B154" s="18"/>
      <c r="C154" s="18"/>
      <c r="D154" s="18"/>
      <c r="E154" s="18"/>
      <c r="F154" s="18"/>
      <c r="G154" s="33" t="s">
        <v>112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12"/>
      <c r="AE154" s="12"/>
      <c r="AF154" s="148">
        <v>4</v>
      </c>
      <c r="AG154" s="33"/>
      <c r="AH154" s="33">
        <v>3</v>
      </c>
      <c r="AI154" s="33"/>
      <c r="AJ154" s="33">
        <v>0</v>
      </c>
      <c r="AK154" s="60"/>
      <c r="AL154" s="61">
        <v>0</v>
      </c>
      <c r="AM154" s="62"/>
      <c r="AN154" s="74">
        <v>0</v>
      </c>
      <c r="AO154" s="110"/>
      <c r="AP154" s="110">
        <v>0</v>
      </c>
      <c r="AQ154" s="110"/>
      <c r="AR154" s="110">
        <v>0</v>
      </c>
      <c r="AS154" s="73"/>
      <c r="AT154" s="112">
        <v>0</v>
      </c>
      <c r="AU154" s="111"/>
      <c r="AV154" s="59">
        <v>0</v>
      </c>
      <c r="AW154" s="33"/>
      <c r="AX154" s="33">
        <v>0</v>
      </c>
      <c r="AY154" s="60"/>
      <c r="AZ154" s="61">
        <v>1</v>
      </c>
      <c r="BA154" s="62"/>
      <c r="BB154" s="74">
        <v>0</v>
      </c>
      <c r="BC154" s="110"/>
      <c r="BD154" s="110">
        <v>0</v>
      </c>
      <c r="BE154" s="110"/>
      <c r="BF154" s="110">
        <v>0</v>
      </c>
      <c r="BG154" s="111"/>
      <c r="BH154" s="59">
        <v>0</v>
      </c>
      <c r="BI154" s="33"/>
      <c r="BJ154" s="110">
        <v>0</v>
      </c>
      <c r="BK154" s="73"/>
      <c r="BL154" s="61">
        <v>3</v>
      </c>
      <c r="BM154" s="62"/>
      <c r="BN154" s="112">
        <v>0</v>
      </c>
      <c r="BO154" s="111"/>
      <c r="BP154" s="104">
        <f>IF(AH154=0,,AL154/AH154)</f>
        <v>0</v>
      </c>
      <c r="BQ154" s="105"/>
      <c r="BR154" s="105"/>
      <c r="BS154" s="106"/>
      <c r="BT154" s="107">
        <f>IF(AH154=0,0,(((AL154-(AN154+AP154+AR154))+2*AN154+3*AP154+4*AR154)/AH154))</f>
        <v>0</v>
      </c>
      <c r="BU154" s="107"/>
      <c r="BV154" s="107"/>
      <c r="BW154" s="107"/>
      <c r="BX154" s="108">
        <f>IF(AH154+AX154+AZ154+BD154=0,0,(AL154+AZ154+BD154)/(AH154+AX154+AZ154+BD154))</f>
        <v>0.25</v>
      </c>
      <c r="BY154" s="105"/>
      <c r="BZ154" s="105"/>
      <c r="CA154" s="109"/>
      <c r="CC154" s="14"/>
      <c r="CD154" s="59">
        <v>2</v>
      </c>
      <c r="CE154" s="33"/>
      <c r="CF154" s="33">
        <v>0</v>
      </c>
      <c r="CG154" s="33"/>
      <c r="CH154" s="33">
        <v>0</v>
      </c>
      <c r="CI154" s="62"/>
      <c r="CJ154" s="61">
        <v>0</v>
      </c>
      <c r="CK154" s="33"/>
      <c r="CL154" s="174">
        <v>8</v>
      </c>
      <c r="CM154" s="132"/>
      <c r="CN154" s="133"/>
      <c r="CO154" s="108">
        <f>IF(CD154+CF154+CH154=0,0,(CD154+CF154)/(CD154+CF154+CH154))</f>
        <v>1</v>
      </c>
      <c r="CP154" s="105"/>
      <c r="CQ154" s="105"/>
      <c r="CR154" s="109"/>
    </row>
    <row r="155" spans="1:96" ht="9" customHeight="1">
      <c r="A155" s="18"/>
      <c r="B155" s="18"/>
      <c r="C155" s="18"/>
      <c r="D155" s="18"/>
      <c r="E155" s="18"/>
      <c r="F155" s="18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12"/>
      <c r="AE155" s="12"/>
      <c r="AF155" s="148"/>
      <c r="AG155" s="33"/>
      <c r="AH155" s="33"/>
      <c r="AI155" s="33"/>
      <c r="AJ155" s="33"/>
      <c r="AK155" s="60"/>
      <c r="AL155" s="61"/>
      <c r="AM155" s="62"/>
      <c r="AN155" s="59"/>
      <c r="AO155" s="33"/>
      <c r="AP155" s="33"/>
      <c r="AQ155" s="33"/>
      <c r="AR155" s="33"/>
      <c r="AS155" s="60"/>
      <c r="AT155" s="61"/>
      <c r="AU155" s="62"/>
      <c r="AV155" s="59"/>
      <c r="AW155" s="33"/>
      <c r="AX155" s="33"/>
      <c r="AY155" s="60"/>
      <c r="AZ155" s="61"/>
      <c r="BA155" s="62"/>
      <c r="BB155" s="59"/>
      <c r="BC155" s="33"/>
      <c r="BD155" s="33"/>
      <c r="BE155" s="33"/>
      <c r="BF155" s="33"/>
      <c r="BG155" s="62"/>
      <c r="BH155" s="59"/>
      <c r="BI155" s="33"/>
      <c r="BJ155" s="33"/>
      <c r="BK155" s="60"/>
      <c r="BL155" s="61"/>
      <c r="BM155" s="62"/>
      <c r="BN155" s="61"/>
      <c r="BO155" s="62"/>
      <c r="BP155" s="104"/>
      <c r="BQ155" s="105"/>
      <c r="BR155" s="105"/>
      <c r="BS155" s="106"/>
      <c r="BT155" s="107"/>
      <c r="BU155" s="107"/>
      <c r="BV155" s="107"/>
      <c r="BW155" s="107"/>
      <c r="BX155" s="108"/>
      <c r="BY155" s="105"/>
      <c r="BZ155" s="105"/>
      <c r="CA155" s="109"/>
      <c r="CC155" s="14"/>
      <c r="CD155" s="59"/>
      <c r="CE155" s="33"/>
      <c r="CF155" s="33"/>
      <c r="CG155" s="33"/>
      <c r="CH155" s="33"/>
      <c r="CI155" s="62"/>
      <c r="CJ155" s="61"/>
      <c r="CK155" s="33"/>
      <c r="CL155" s="174"/>
      <c r="CM155" s="132"/>
      <c r="CN155" s="133"/>
      <c r="CO155" s="108"/>
      <c r="CP155" s="105"/>
      <c r="CQ155" s="105"/>
      <c r="CR155" s="109"/>
    </row>
    <row r="156" spans="1:96" ht="9" customHeight="1">
      <c r="A156" s="18"/>
      <c r="B156" s="18"/>
      <c r="C156" s="18"/>
      <c r="D156" s="18"/>
      <c r="E156" s="18"/>
      <c r="F156" s="18"/>
      <c r="G156" s="33" t="s">
        <v>113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12"/>
      <c r="AE156" s="12"/>
      <c r="AF156" s="148">
        <v>2</v>
      </c>
      <c r="AG156" s="33"/>
      <c r="AH156" s="33">
        <v>2</v>
      </c>
      <c r="AI156" s="33"/>
      <c r="AJ156" s="33">
        <v>0</v>
      </c>
      <c r="AK156" s="60"/>
      <c r="AL156" s="61">
        <v>0</v>
      </c>
      <c r="AM156" s="62"/>
      <c r="AN156" s="74">
        <v>0</v>
      </c>
      <c r="AO156" s="110"/>
      <c r="AP156" s="110">
        <v>0</v>
      </c>
      <c r="AQ156" s="110"/>
      <c r="AR156" s="110">
        <v>0</v>
      </c>
      <c r="AS156" s="73"/>
      <c r="AT156" s="112">
        <v>0</v>
      </c>
      <c r="AU156" s="111"/>
      <c r="AV156" s="59">
        <v>0</v>
      </c>
      <c r="AW156" s="33"/>
      <c r="AX156" s="33">
        <v>0</v>
      </c>
      <c r="AY156" s="60"/>
      <c r="AZ156" s="61">
        <v>0</v>
      </c>
      <c r="BA156" s="62"/>
      <c r="BB156" s="74">
        <v>0</v>
      </c>
      <c r="BC156" s="110"/>
      <c r="BD156" s="110">
        <v>0</v>
      </c>
      <c r="BE156" s="110"/>
      <c r="BF156" s="110">
        <v>0</v>
      </c>
      <c r="BG156" s="111"/>
      <c r="BH156" s="59">
        <v>0</v>
      </c>
      <c r="BI156" s="33"/>
      <c r="BJ156" s="33">
        <v>0</v>
      </c>
      <c r="BK156" s="60"/>
      <c r="BL156" s="61">
        <v>2</v>
      </c>
      <c r="BM156" s="62"/>
      <c r="BN156" s="61">
        <v>0</v>
      </c>
      <c r="BO156" s="62"/>
      <c r="BP156" s="104">
        <f>IF(AH156=0,,AL156/AH156)</f>
        <v>0</v>
      </c>
      <c r="BQ156" s="105"/>
      <c r="BR156" s="105"/>
      <c r="BS156" s="106"/>
      <c r="BT156" s="107">
        <f>IF(AH156=0,0,(((AL156-(AN156+AP156+AR156))+2*AN156+3*AP156+4*AR156)/AH156))</f>
        <v>0</v>
      </c>
      <c r="BU156" s="107"/>
      <c r="BV156" s="107"/>
      <c r="BW156" s="107"/>
      <c r="BX156" s="108">
        <f>IF(AH156+AX156+AZ156+BD156=0,0,(AL156+AZ156+BD156)/(AH156+AX156+AZ156+BD156))</f>
        <v>0</v>
      </c>
      <c r="BY156" s="105"/>
      <c r="BZ156" s="105"/>
      <c r="CA156" s="109"/>
      <c r="CC156" s="14"/>
      <c r="CD156" s="59">
        <v>0</v>
      </c>
      <c r="CE156" s="33"/>
      <c r="CF156" s="33">
        <v>0</v>
      </c>
      <c r="CG156" s="33"/>
      <c r="CH156" s="33">
        <v>0</v>
      </c>
      <c r="CI156" s="62"/>
      <c r="CJ156" s="61">
        <v>0</v>
      </c>
      <c r="CK156" s="33"/>
      <c r="CL156" s="174">
        <v>6</v>
      </c>
      <c r="CM156" s="132"/>
      <c r="CN156" s="133"/>
      <c r="CO156" s="108">
        <f>IF(CD156+CF156+CH156=0,0,(CD156+CF156)/(CD156+CF156+CH156))</f>
        <v>0</v>
      </c>
      <c r="CP156" s="105"/>
      <c r="CQ156" s="105"/>
      <c r="CR156" s="109"/>
    </row>
    <row r="157" spans="1:96" ht="9" customHeight="1">
      <c r="A157" s="18"/>
      <c r="B157" s="18"/>
      <c r="C157" s="18"/>
      <c r="D157" s="18"/>
      <c r="E157" s="18"/>
      <c r="F157" s="18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12"/>
      <c r="AE157" s="12"/>
      <c r="AF157" s="148"/>
      <c r="AG157" s="33"/>
      <c r="AH157" s="33"/>
      <c r="AI157" s="33"/>
      <c r="AJ157" s="33"/>
      <c r="AK157" s="60"/>
      <c r="AL157" s="61"/>
      <c r="AM157" s="62"/>
      <c r="AN157" s="59"/>
      <c r="AO157" s="33"/>
      <c r="AP157" s="33"/>
      <c r="AQ157" s="33"/>
      <c r="AR157" s="33"/>
      <c r="AS157" s="60"/>
      <c r="AT157" s="61"/>
      <c r="AU157" s="62"/>
      <c r="AV157" s="59"/>
      <c r="AW157" s="33"/>
      <c r="AX157" s="33"/>
      <c r="AY157" s="60"/>
      <c r="AZ157" s="61"/>
      <c r="BA157" s="62"/>
      <c r="BB157" s="59"/>
      <c r="BC157" s="33"/>
      <c r="BD157" s="33"/>
      <c r="BE157" s="33"/>
      <c r="BF157" s="33"/>
      <c r="BG157" s="62"/>
      <c r="BH157" s="59"/>
      <c r="BI157" s="33"/>
      <c r="BJ157" s="33"/>
      <c r="BK157" s="60"/>
      <c r="BL157" s="61"/>
      <c r="BM157" s="62"/>
      <c r="BN157" s="61"/>
      <c r="BO157" s="62"/>
      <c r="BP157" s="104"/>
      <c r="BQ157" s="105"/>
      <c r="BR157" s="105"/>
      <c r="BS157" s="106"/>
      <c r="BT157" s="107"/>
      <c r="BU157" s="107"/>
      <c r="BV157" s="107"/>
      <c r="BW157" s="107"/>
      <c r="BX157" s="108"/>
      <c r="BY157" s="105"/>
      <c r="BZ157" s="105"/>
      <c r="CA157" s="109"/>
      <c r="CC157" s="14"/>
      <c r="CD157" s="59"/>
      <c r="CE157" s="33"/>
      <c r="CF157" s="33"/>
      <c r="CG157" s="33"/>
      <c r="CH157" s="33"/>
      <c r="CI157" s="62"/>
      <c r="CJ157" s="61"/>
      <c r="CK157" s="33"/>
      <c r="CL157" s="174"/>
      <c r="CM157" s="132"/>
      <c r="CN157" s="133"/>
      <c r="CO157" s="108"/>
      <c r="CP157" s="105"/>
      <c r="CQ157" s="105"/>
      <c r="CR157" s="109"/>
    </row>
    <row r="158" spans="1:96" ht="9" customHeight="1">
      <c r="A158" s="18"/>
      <c r="B158" s="18"/>
      <c r="C158" s="18"/>
      <c r="D158" s="18"/>
      <c r="E158" s="18"/>
      <c r="F158" s="18"/>
      <c r="G158" s="33" t="s">
        <v>114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12"/>
      <c r="AE158" s="12"/>
      <c r="AF158" s="148">
        <v>2</v>
      </c>
      <c r="AG158" s="33"/>
      <c r="AH158" s="33">
        <v>2</v>
      </c>
      <c r="AI158" s="33"/>
      <c r="AJ158" s="33">
        <v>0</v>
      </c>
      <c r="AK158" s="60"/>
      <c r="AL158" s="61">
        <v>0</v>
      </c>
      <c r="AM158" s="62"/>
      <c r="AN158" s="74">
        <v>0</v>
      </c>
      <c r="AO158" s="110"/>
      <c r="AP158" s="110">
        <v>0</v>
      </c>
      <c r="AQ158" s="110"/>
      <c r="AR158" s="110">
        <v>0</v>
      </c>
      <c r="AS158" s="73"/>
      <c r="AT158" s="112">
        <v>0</v>
      </c>
      <c r="AU158" s="111"/>
      <c r="AV158" s="59">
        <v>0</v>
      </c>
      <c r="AW158" s="33"/>
      <c r="AX158" s="33">
        <v>0</v>
      </c>
      <c r="AY158" s="60"/>
      <c r="AZ158" s="61">
        <v>0</v>
      </c>
      <c r="BA158" s="62"/>
      <c r="BB158" s="74">
        <v>0</v>
      </c>
      <c r="BC158" s="110"/>
      <c r="BD158" s="110">
        <v>0</v>
      </c>
      <c r="BE158" s="110"/>
      <c r="BF158" s="110">
        <v>0</v>
      </c>
      <c r="BG158" s="111"/>
      <c r="BH158" s="59">
        <v>0</v>
      </c>
      <c r="BI158" s="33"/>
      <c r="BJ158" s="110">
        <v>0</v>
      </c>
      <c r="BK158" s="73"/>
      <c r="BL158" s="61">
        <v>0</v>
      </c>
      <c r="BM158" s="62"/>
      <c r="BN158" s="112">
        <v>0</v>
      </c>
      <c r="BO158" s="111"/>
      <c r="BP158" s="104">
        <f>IF(AH158=0,,AL158/AH158)</f>
        <v>0</v>
      </c>
      <c r="BQ158" s="105"/>
      <c r="BR158" s="105"/>
      <c r="BS158" s="106"/>
      <c r="BT158" s="107">
        <f>IF(AH158=0,0,(((AL158-(AN158+AP158+AR158))+2*AN158+3*AP158+4*AR158)/AH158))</f>
        <v>0</v>
      </c>
      <c r="BU158" s="107"/>
      <c r="BV158" s="107"/>
      <c r="BW158" s="107"/>
      <c r="BX158" s="108">
        <f>IF(AH158+AX158+AZ158+BD158=0,0,(AL158+AZ158+BD158)/(AH158+AX158+AZ158+BD158))</f>
        <v>0</v>
      </c>
      <c r="BY158" s="105"/>
      <c r="BZ158" s="105"/>
      <c r="CA158" s="109"/>
      <c r="CC158" s="14"/>
      <c r="CD158" s="59">
        <v>0</v>
      </c>
      <c r="CE158" s="33"/>
      <c r="CF158" s="33">
        <v>0</v>
      </c>
      <c r="CG158" s="33"/>
      <c r="CH158" s="33">
        <v>0</v>
      </c>
      <c r="CI158" s="62"/>
      <c r="CJ158" s="61">
        <v>0</v>
      </c>
      <c r="CK158" s="33"/>
      <c r="CL158" s="174">
        <v>2</v>
      </c>
      <c r="CM158" s="132"/>
      <c r="CN158" s="133"/>
      <c r="CO158" s="108">
        <f>IF(CD158+CF158+CH158=0,0,(CD158+CF158)/(CD158+CF158+CH158))</f>
        <v>0</v>
      </c>
      <c r="CP158" s="105"/>
      <c r="CQ158" s="105"/>
      <c r="CR158" s="109"/>
    </row>
    <row r="159" spans="1:96" ht="9" customHeight="1">
      <c r="A159" s="18"/>
      <c r="B159" s="18"/>
      <c r="C159" s="18"/>
      <c r="D159" s="18"/>
      <c r="E159" s="18"/>
      <c r="F159" s="18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12"/>
      <c r="AE159" s="12"/>
      <c r="AF159" s="148"/>
      <c r="AG159" s="33"/>
      <c r="AH159" s="33"/>
      <c r="AI159" s="33"/>
      <c r="AJ159" s="33"/>
      <c r="AK159" s="60"/>
      <c r="AL159" s="61"/>
      <c r="AM159" s="62"/>
      <c r="AN159" s="59"/>
      <c r="AO159" s="33"/>
      <c r="AP159" s="33"/>
      <c r="AQ159" s="33"/>
      <c r="AR159" s="33"/>
      <c r="AS159" s="60"/>
      <c r="AT159" s="61"/>
      <c r="AU159" s="62"/>
      <c r="AV159" s="59"/>
      <c r="AW159" s="33"/>
      <c r="AX159" s="33"/>
      <c r="AY159" s="60"/>
      <c r="AZ159" s="61"/>
      <c r="BA159" s="62"/>
      <c r="BB159" s="59"/>
      <c r="BC159" s="33"/>
      <c r="BD159" s="33"/>
      <c r="BE159" s="33"/>
      <c r="BF159" s="33"/>
      <c r="BG159" s="62"/>
      <c r="BH159" s="59"/>
      <c r="BI159" s="33"/>
      <c r="BJ159" s="33"/>
      <c r="BK159" s="60"/>
      <c r="BL159" s="61"/>
      <c r="BM159" s="62"/>
      <c r="BN159" s="61"/>
      <c r="BO159" s="62"/>
      <c r="BP159" s="104"/>
      <c r="BQ159" s="105"/>
      <c r="BR159" s="105"/>
      <c r="BS159" s="106"/>
      <c r="BT159" s="107"/>
      <c r="BU159" s="107"/>
      <c r="BV159" s="107"/>
      <c r="BW159" s="107"/>
      <c r="BX159" s="108"/>
      <c r="BY159" s="105"/>
      <c r="BZ159" s="105"/>
      <c r="CA159" s="109"/>
      <c r="CC159" s="14"/>
      <c r="CD159" s="59"/>
      <c r="CE159" s="33"/>
      <c r="CF159" s="33"/>
      <c r="CG159" s="33"/>
      <c r="CH159" s="33"/>
      <c r="CI159" s="62"/>
      <c r="CJ159" s="61"/>
      <c r="CK159" s="33"/>
      <c r="CL159" s="174"/>
      <c r="CM159" s="132"/>
      <c r="CN159" s="133"/>
      <c r="CO159" s="108"/>
      <c r="CP159" s="105"/>
      <c r="CQ159" s="105"/>
      <c r="CR159" s="109"/>
    </row>
    <row r="160" spans="1:96" ht="9" customHeight="1">
      <c r="A160" s="18"/>
      <c r="B160" s="18"/>
      <c r="C160" s="18"/>
      <c r="D160" s="18"/>
      <c r="E160" s="18"/>
      <c r="F160" s="18"/>
      <c r="G160" s="33" t="s">
        <v>115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12"/>
      <c r="AE160" s="12"/>
      <c r="AF160" s="148">
        <v>3</v>
      </c>
      <c r="AG160" s="33"/>
      <c r="AH160" s="33">
        <v>3</v>
      </c>
      <c r="AI160" s="33"/>
      <c r="AJ160" s="33">
        <v>1</v>
      </c>
      <c r="AK160" s="60"/>
      <c r="AL160" s="61">
        <v>1</v>
      </c>
      <c r="AM160" s="62"/>
      <c r="AN160" s="74">
        <v>0</v>
      </c>
      <c r="AO160" s="110"/>
      <c r="AP160" s="110">
        <v>0</v>
      </c>
      <c r="AQ160" s="110"/>
      <c r="AR160" s="110">
        <v>0</v>
      </c>
      <c r="AS160" s="73"/>
      <c r="AT160" s="112">
        <v>0</v>
      </c>
      <c r="AU160" s="111"/>
      <c r="AV160" s="59">
        <v>0</v>
      </c>
      <c r="AW160" s="33"/>
      <c r="AX160" s="33">
        <v>0</v>
      </c>
      <c r="AY160" s="60"/>
      <c r="AZ160" s="61">
        <v>0</v>
      </c>
      <c r="BA160" s="62"/>
      <c r="BB160" s="74">
        <v>0</v>
      </c>
      <c r="BC160" s="110"/>
      <c r="BD160" s="110">
        <v>0</v>
      </c>
      <c r="BE160" s="110"/>
      <c r="BF160" s="110">
        <v>0</v>
      </c>
      <c r="BG160" s="111"/>
      <c r="BH160" s="59">
        <v>2</v>
      </c>
      <c r="BI160" s="33"/>
      <c r="BJ160" s="33">
        <v>0</v>
      </c>
      <c r="BK160" s="60"/>
      <c r="BL160" s="61">
        <v>0</v>
      </c>
      <c r="BM160" s="62"/>
      <c r="BN160" s="61">
        <v>0</v>
      </c>
      <c r="BO160" s="62"/>
      <c r="BP160" s="104">
        <f>IF(AH160=0,,AL160/AH160)</f>
        <v>0.3333333333333333</v>
      </c>
      <c r="BQ160" s="105"/>
      <c r="BR160" s="105"/>
      <c r="BS160" s="106"/>
      <c r="BT160" s="107">
        <f>IF(AH160=0,0,(((AL160-(AN160+AP160+AR160))+2*AN160+3*AP160+4*AR160)/AH160))</f>
        <v>0.3333333333333333</v>
      </c>
      <c r="BU160" s="107"/>
      <c r="BV160" s="107"/>
      <c r="BW160" s="107"/>
      <c r="BX160" s="108">
        <f>IF(AH160+AX160+AZ160+BD160=0,0,(AL160+AZ160+BD160)/(AH160+AX160+AZ160+BD160))</f>
        <v>0.3333333333333333</v>
      </c>
      <c r="BY160" s="105"/>
      <c r="BZ160" s="105"/>
      <c r="CA160" s="109"/>
      <c r="CC160" s="14"/>
      <c r="CD160" s="59">
        <v>1</v>
      </c>
      <c r="CE160" s="33"/>
      <c r="CF160" s="33">
        <v>2</v>
      </c>
      <c r="CG160" s="33"/>
      <c r="CH160" s="33">
        <v>2</v>
      </c>
      <c r="CI160" s="62"/>
      <c r="CJ160" s="61">
        <v>0</v>
      </c>
      <c r="CK160" s="33"/>
      <c r="CL160" s="174">
        <v>8</v>
      </c>
      <c r="CM160" s="132"/>
      <c r="CN160" s="133"/>
      <c r="CO160" s="108">
        <f>IF(CD160+CF160+CH160=0,0,(CD160+CF160)/(CD160+CF160+CH160))</f>
        <v>0.6</v>
      </c>
      <c r="CP160" s="105"/>
      <c r="CQ160" s="105"/>
      <c r="CR160" s="109"/>
    </row>
    <row r="161" spans="1:96" ht="9" customHeight="1" thickBot="1">
      <c r="A161" s="18"/>
      <c r="B161" s="18"/>
      <c r="C161" s="18"/>
      <c r="D161" s="18"/>
      <c r="E161" s="18"/>
      <c r="F161" s="18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12"/>
      <c r="AE161" s="12"/>
      <c r="AF161" s="148"/>
      <c r="AG161" s="33"/>
      <c r="AH161" s="33"/>
      <c r="AI161" s="33"/>
      <c r="AJ161" s="33"/>
      <c r="AK161" s="60"/>
      <c r="AL161" s="61"/>
      <c r="AM161" s="62"/>
      <c r="AN161" s="59"/>
      <c r="AO161" s="33"/>
      <c r="AP161" s="33"/>
      <c r="AQ161" s="33"/>
      <c r="AR161" s="33"/>
      <c r="AS161" s="60"/>
      <c r="AT161" s="61"/>
      <c r="AU161" s="62"/>
      <c r="AV161" s="59"/>
      <c r="AW161" s="33"/>
      <c r="AX161" s="33"/>
      <c r="AY161" s="60"/>
      <c r="AZ161" s="61"/>
      <c r="BA161" s="62"/>
      <c r="BB161" s="59"/>
      <c r="BC161" s="33"/>
      <c r="BD161" s="33"/>
      <c r="BE161" s="33"/>
      <c r="BF161" s="33"/>
      <c r="BG161" s="62"/>
      <c r="BH161" s="59"/>
      <c r="BI161" s="33"/>
      <c r="BJ161" s="33"/>
      <c r="BK161" s="60"/>
      <c r="BL161" s="61"/>
      <c r="BM161" s="62"/>
      <c r="BN161" s="61"/>
      <c r="BO161" s="62"/>
      <c r="BP161" s="104"/>
      <c r="BQ161" s="105"/>
      <c r="BR161" s="105"/>
      <c r="BS161" s="106"/>
      <c r="BT161" s="107"/>
      <c r="BU161" s="107"/>
      <c r="BV161" s="107"/>
      <c r="BW161" s="107"/>
      <c r="BX161" s="108"/>
      <c r="BY161" s="105"/>
      <c r="BZ161" s="105"/>
      <c r="CA161" s="109"/>
      <c r="CC161" s="14"/>
      <c r="CD161" s="59"/>
      <c r="CE161" s="33"/>
      <c r="CF161" s="33"/>
      <c r="CG161" s="33"/>
      <c r="CH161" s="33"/>
      <c r="CI161" s="62"/>
      <c r="CJ161" s="61"/>
      <c r="CK161" s="33"/>
      <c r="CL161" s="174"/>
      <c r="CM161" s="132"/>
      <c r="CN161" s="133"/>
      <c r="CO161" s="108"/>
      <c r="CP161" s="105"/>
      <c r="CQ161" s="105"/>
      <c r="CR161" s="109"/>
    </row>
    <row r="162" spans="1:96" ht="9" customHeight="1" thickTop="1">
      <c r="A162" s="13"/>
      <c r="B162" s="13"/>
      <c r="C162" s="13"/>
      <c r="D162" s="13"/>
      <c r="E162" s="13"/>
      <c r="F162" s="13"/>
      <c r="G162" s="34" t="s">
        <v>37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6"/>
      <c r="AD162" s="19"/>
      <c r="AE162" s="19"/>
      <c r="AF162" s="34">
        <f>SUM(AF142:AG161)</f>
        <v>35</v>
      </c>
      <c r="AG162" s="35"/>
      <c r="AH162" s="35">
        <f>SUM(AH142:AI161)</f>
        <v>32</v>
      </c>
      <c r="AI162" s="35"/>
      <c r="AJ162" s="35">
        <f>SUM(AJ142:AK161)</f>
        <v>2</v>
      </c>
      <c r="AK162" s="100"/>
      <c r="AL162" s="102">
        <f>SUM(AL142:AM161)</f>
        <v>6</v>
      </c>
      <c r="AM162" s="54"/>
      <c r="AN162" s="52">
        <f>SUM(AN142:AO161)</f>
        <v>0</v>
      </c>
      <c r="AO162" s="35"/>
      <c r="AP162" s="35">
        <f>SUM(AP142:AQ161)</f>
        <v>0</v>
      </c>
      <c r="AQ162" s="35"/>
      <c r="AR162" s="35">
        <f>SUM(AR142:AS161)</f>
        <v>0</v>
      </c>
      <c r="AS162" s="100"/>
      <c r="AT162" s="102">
        <f>SUM(AT142:AU161)</f>
        <v>0</v>
      </c>
      <c r="AU162" s="54"/>
      <c r="AV162" s="52">
        <f>SUM(AV142:AW161)</f>
        <v>1</v>
      </c>
      <c r="AW162" s="35"/>
      <c r="AX162" s="35">
        <f>SUM(AX142:AY161)</f>
        <v>0</v>
      </c>
      <c r="AY162" s="100"/>
      <c r="AZ162" s="102">
        <f>SUM(AZ142:BA161)</f>
        <v>2</v>
      </c>
      <c r="BA162" s="54"/>
      <c r="BB162" s="52">
        <f>SUM(BB142:BC161)</f>
        <v>0</v>
      </c>
      <c r="BC162" s="35"/>
      <c r="BD162" s="35">
        <f>SUM(BD142:BE161)</f>
        <v>0</v>
      </c>
      <c r="BE162" s="35"/>
      <c r="BF162" s="35">
        <f>SUM(BF142:BG161)</f>
        <v>0</v>
      </c>
      <c r="BG162" s="54"/>
      <c r="BH162" s="52">
        <f>SUM(BH142:BI161)</f>
        <v>5</v>
      </c>
      <c r="BI162" s="35"/>
      <c r="BJ162" s="35">
        <f>SUM(BJ142:BK161)</f>
        <v>0</v>
      </c>
      <c r="BK162" s="100"/>
      <c r="BL162" s="102">
        <f>SUM(BL142:BM161)</f>
        <v>11</v>
      </c>
      <c r="BM162" s="54"/>
      <c r="BN162" s="102">
        <f>SUM(BN142:BO161)</f>
        <v>0</v>
      </c>
      <c r="BO162" s="54"/>
      <c r="BP162" s="149">
        <f>IF(AH162=0,,AL162/AH162)</f>
        <v>0.1875</v>
      </c>
      <c r="BQ162" s="95"/>
      <c r="BR162" s="95"/>
      <c r="BS162" s="150"/>
      <c r="BT162" s="153">
        <f>IF(AH162=0,0,(((AL162-(AN162+AP162+AR162))+2*AN162+3*AP162+4*AR162)/AH162))</f>
        <v>0.1875</v>
      </c>
      <c r="BU162" s="153"/>
      <c r="BV162" s="153"/>
      <c r="BW162" s="153"/>
      <c r="BX162" s="94">
        <f>IF(AH162+AX162+AZ162+BD162=0,0,(AL162+AZ162+BD162)/(AH162+AX162+AZ162+BD162))</f>
        <v>0.23529411764705882</v>
      </c>
      <c r="BY162" s="95"/>
      <c r="BZ162" s="95"/>
      <c r="CA162" s="96"/>
      <c r="CB162" s="6"/>
      <c r="CC162" s="14"/>
      <c r="CD162" s="52">
        <f>SUM(CD142:CE161)</f>
        <v>24</v>
      </c>
      <c r="CE162" s="35"/>
      <c r="CF162" s="35">
        <f>SUM(CF142:CG161)</f>
        <v>13</v>
      </c>
      <c r="CG162" s="35"/>
      <c r="CH162" s="35">
        <f>SUM(CH142:CI161)</f>
        <v>9</v>
      </c>
      <c r="CI162" s="54"/>
      <c r="CJ162" s="102">
        <f>SUM(CJ142:CK161)</f>
        <v>0</v>
      </c>
      <c r="CK162" s="35"/>
      <c r="CL162" s="113">
        <f>SUM(CL142:CN161)/9</f>
        <v>8</v>
      </c>
      <c r="CM162" s="114"/>
      <c r="CN162" s="123"/>
      <c r="CO162" s="94">
        <f>IF(CD162+CF162+CH162=0,0,(CD162+CF162)/(CD162+CF162+CH162))</f>
        <v>0.8043478260869565</v>
      </c>
      <c r="CP162" s="95"/>
      <c r="CQ162" s="95"/>
      <c r="CR162" s="96"/>
    </row>
    <row r="163" spans="1:96" ht="9" customHeight="1" thickBot="1">
      <c r="A163" s="13"/>
      <c r="B163" s="13"/>
      <c r="C163" s="13"/>
      <c r="D163" s="13"/>
      <c r="E163" s="13"/>
      <c r="F163" s="13"/>
      <c r="G163" s="37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9"/>
      <c r="AD163" s="19"/>
      <c r="AE163" s="19"/>
      <c r="AF163" s="37"/>
      <c r="AG163" s="38"/>
      <c r="AH163" s="38"/>
      <c r="AI163" s="38"/>
      <c r="AJ163" s="38"/>
      <c r="AK163" s="101"/>
      <c r="AL163" s="103"/>
      <c r="AM163" s="55"/>
      <c r="AN163" s="53"/>
      <c r="AO163" s="38"/>
      <c r="AP163" s="38"/>
      <c r="AQ163" s="38"/>
      <c r="AR163" s="38"/>
      <c r="AS163" s="101"/>
      <c r="AT163" s="103"/>
      <c r="AU163" s="55"/>
      <c r="AV163" s="53"/>
      <c r="AW163" s="38"/>
      <c r="AX163" s="38"/>
      <c r="AY163" s="101"/>
      <c r="AZ163" s="103"/>
      <c r="BA163" s="55"/>
      <c r="BB163" s="53"/>
      <c r="BC163" s="38"/>
      <c r="BD163" s="38"/>
      <c r="BE163" s="38"/>
      <c r="BF163" s="38"/>
      <c r="BG163" s="55"/>
      <c r="BH163" s="53"/>
      <c r="BI163" s="38"/>
      <c r="BJ163" s="38"/>
      <c r="BK163" s="101"/>
      <c r="BL163" s="103"/>
      <c r="BM163" s="55"/>
      <c r="BN163" s="103"/>
      <c r="BO163" s="55"/>
      <c r="BP163" s="151"/>
      <c r="BQ163" s="98"/>
      <c r="BR163" s="98"/>
      <c r="BS163" s="152"/>
      <c r="BT163" s="154"/>
      <c r="BU163" s="154"/>
      <c r="BV163" s="154"/>
      <c r="BW163" s="154"/>
      <c r="BX163" s="97"/>
      <c r="BY163" s="98"/>
      <c r="BZ163" s="98"/>
      <c r="CA163" s="99"/>
      <c r="CB163" s="6"/>
      <c r="CC163" s="14"/>
      <c r="CD163" s="53"/>
      <c r="CE163" s="38"/>
      <c r="CF163" s="38"/>
      <c r="CG163" s="38"/>
      <c r="CH163" s="38"/>
      <c r="CI163" s="55"/>
      <c r="CJ163" s="103"/>
      <c r="CK163" s="38"/>
      <c r="CL163" s="116"/>
      <c r="CM163" s="117"/>
      <c r="CN163" s="125"/>
      <c r="CO163" s="97"/>
      <c r="CP163" s="98"/>
      <c r="CQ163" s="98"/>
      <c r="CR163" s="99"/>
    </row>
    <row r="164" spans="16:75" ht="9" customHeight="1" thickTop="1">
      <c r="P164" s="12"/>
      <c r="Q164" s="12"/>
      <c r="R164" s="12"/>
      <c r="S164" s="12"/>
      <c r="T164" s="12"/>
      <c r="BN164" s="12"/>
      <c r="BO164" s="12"/>
      <c r="BP164" s="12"/>
      <c r="BQ164" s="12"/>
      <c r="BR164" s="12"/>
      <c r="BT164" s="1"/>
      <c r="BU164" s="2"/>
      <c r="BV164" s="1"/>
      <c r="BW164" s="1"/>
    </row>
    <row r="165" spans="16:73" ht="9" customHeight="1">
      <c r="P165" s="12"/>
      <c r="Q165" s="12"/>
      <c r="R165" s="12"/>
      <c r="S165" s="12"/>
      <c r="T165" s="12"/>
      <c r="BN165" s="12"/>
      <c r="BO165" s="12"/>
      <c r="BP165" s="12"/>
      <c r="BQ165" s="12"/>
      <c r="BR165" s="12"/>
      <c r="BU165" s="12"/>
    </row>
    <row r="166" spans="16:96" ht="9" customHeight="1">
      <c r="P166" s="12"/>
      <c r="Q166" s="12"/>
      <c r="R166" s="12"/>
      <c r="S166" s="12"/>
      <c r="T166" s="12"/>
      <c r="BN166" s="12"/>
      <c r="BO166" s="12"/>
      <c r="BP166" s="12"/>
      <c r="BQ166" s="12"/>
      <c r="BR166" s="12"/>
      <c r="BU166" s="12"/>
      <c r="CL166" s="177" t="s">
        <v>39</v>
      </c>
      <c r="CM166" s="177"/>
      <c r="CN166" s="177"/>
      <c r="CO166" s="177"/>
      <c r="CP166" s="178">
        <v>0</v>
      </c>
      <c r="CQ166" s="178"/>
      <c r="CR166" s="178"/>
    </row>
    <row r="167" spans="16:96" ht="9" customHeight="1">
      <c r="P167" s="12"/>
      <c r="Q167" s="12"/>
      <c r="R167" s="12"/>
      <c r="S167" s="12"/>
      <c r="T167" s="12"/>
      <c r="BN167" s="12"/>
      <c r="BO167" s="12"/>
      <c r="BP167" s="12"/>
      <c r="BQ167" s="12"/>
      <c r="BR167" s="12"/>
      <c r="BU167" s="12"/>
      <c r="CL167" s="177"/>
      <c r="CM167" s="177"/>
      <c r="CN167" s="177"/>
      <c r="CO167" s="177"/>
      <c r="CP167" s="178"/>
      <c r="CQ167" s="178"/>
      <c r="CR167" s="178"/>
    </row>
    <row r="168" spans="16:96" ht="9" customHeight="1">
      <c r="P168" s="12"/>
      <c r="Q168" s="12"/>
      <c r="R168" s="12"/>
      <c r="S168" s="12"/>
      <c r="T168" s="12"/>
      <c r="BN168" s="12"/>
      <c r="BO168" s="12"/>
      <c r="BP168" s="12"/>
      <c r="BQ168" s="12"/>
      <c r="BR168" s="12"/>
      <c r="BU168" s="12"/>
      <c r="CL168" s="177"/>
      <c r="CM168" s="177"/>
      <c r="CN168" s="177"/>
      <c r="CO168" s="177"/>
      <c r="CP168" s="178"/>
      <c r="CQ168" s="178"/>
      <c r="CR168" s="178"/>
    </row>
    <row r="169" spans="16:73" ht="9" customHeight="1">
      <c r="P169" s="12"/>
      <c r="Q169" s="12"/>
      <c r="R169" s="12"/>
      <c r="S169" s="12"/>
      <c r="T169" s="12"/>
      <c r="BN169" s="12"/>
      <c r="BO169" s="12"/>
      <c r="BP169" s="12"/>
      <c r="BQ169" s="12"/>
      <c r="BR169" s="12"/>
      <c r="BU169" s="12"/>
    </row>
    <row r="170" spans="16:73" ht="9" customHeight="1">
      <c r="P170" s="12"/>
      <c r="Q170" s="12"/>
      <c r="R170" s="12"/>
      <c r="S170" s="12"/>
      <c r="T170" s="12"/>
      <c r="BN170" s="12"/>
      <c r="BO170" s="12"/>
      <c r="BP170" s="12"/>
      <c r="BQ170" s="12"/>
      <c r="BR170" s="12"/>
      <c r="BU170" s="12"/>
    </row>
    <row r="171" spans="7:26" ht="9" customHeight="1" thickBot="1"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78" ht="9" customHeight="1" thickTop="1">
      <c r="A172" s="13"/>
      <c r="B172" s="13"/>
      <c r="C172" s="13"/>
      <c r="D172" s="13"/>
      <c r="E172" s="13"/>
      <c r="F172" s="13"/>
      <c r="G172" s="27" t="s">
        <v>33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19"/>
      <c r="AE172" s="19"/>
      <c r="AF172" s="29" t="s">
        <v>53</v>
      </c>
      <c r="AG172" s="30"/>
      <c r="AH172" s="40" t="s">
        <v>52</v>
      </c>
      <c r="AI172" s="30"/>
      <c r="AJ172" s="40" t="s">
        <v>26</v>
      </c>
      <c r="AK172" s="42"/>
      <c r="AL172" s="102" t="s">
        <v>18</v>
      </c>
      <c r="AM172" s="35"/>
      <c r="AN172" s="54"/>
      <c r="AO172" s="52" t="s">
        <v>27</v>
      </c>
      <c r="AP172" s="35"/>
      <c r="AQ172" s="35" t="s">
        <v>1</v>
      </c>
      <c r="AR172" s="35"/>
      <c r="AS172" s="35" t="s">
        <v>2</v>
      </c>
      <c r="AT172" s="54"/>
      <c r="AU172" s="102" t="s">
        <v>28</v>
      </c>
      <c r="AV172" s="54"/>
      <c r="AW172" s="102" t="s">
        <v>3</v>
      </c>
      <c r="AX172" s="54"/>
      <c r="AY172" s="52" t="s">
        <v>4</v>
      </c>
      <c r="AZ172" s="35"/>
      <c r="BA172" s="35" t="s">
        <v>5</v>
      </c>
      <c r="BB172" s="35"/>
      <c r="BC172" s="35" t="s">
        <v>6</v>
      </c>
      <c r="BD172" s="54"/>
      <c r="BE172" s="52" t="s">
        <v>8</v>
      </c>
      <c r="BF172" s="35"/>
      <c r="BG172" s="35" t="s">
        <v>9</v>
      </c>
      <c r="BH172" s="54"/>
      <c r="BI172" s="102" t="s">
        <v>10</v>
      </c>
      <c r="BJ172" s="54"/>
      <c r="BK172" s="52" t="s">
        <v>11</v>
      </c>
      <c r="BL172" s="35"/>
      <c r="BM172" s="35" t="s">
        <v>12</v>
      </c>
      <c r="BN172" s="35"/>
      <c r="BO172" s="35" t="s">
        <v>13</v>
      </c>
      <c r="BP172" s="54"/>
      <c r="BQ172" s="102" t="s">
        <v>16</v>
      </c>
      <c r="BR172" s="54"/>
      <c r="BS172" s="52" t="s">
        <v>30</v>
      </c>
      <c r="BT172" s="35"/>
      <c r="BU172" s="35" t="s">
        <v>31</v>
      </c>
      <c r="BV172" s="54"/>
      <c r="BW172" s="52" t="s">
        <v>32</v>
      </c>
      <c r="BX172" s="35"/>
      <c r="BY172" s="35"/>
      <c r="BZ172" s="36"/>
    </row>
    <row r="173" spans="1:78" ht="9" customHeight="1" thickBot="1">
      <c r="A173" s="13"/>
      <c r="B173" s="13"/>
      <c r="C173" s="13"/>
      <c r="D173" s="13"/>
      <c r="E173" s="13"/>
      <c r="F173" s="1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19"/>
      <c r="AE173" s="19"/>
      <c r="AF173" s="26"/>
      <c r="AG173" s="25"/>
      <c r="AH173" s="41"/>
      <c r="AI173" s="25"/>
      <c r="AJ173" s="41"/>
      <c r="AK173" s="43"/>
      <c r="AL173" s="146"/>
      <c r="AM173" s="141"/>
      <c r="AN173" s="142"/>
      <c r="AO173" s="143"/>
      <c r="AP173" s="141"/>
      <c r="AQ173" s="141"/>
      <c r="AR173" s="141"/>
      <c r="AS173" s="141"/>
      <c r="AT173" s="142"/>
      <c r="AU173" s="146"/>
      <c r="AV173" s="142"/>
      <c r="AW173" s="146"/>
      <c r="AX173" s="142"/>
      <c r="AY173" s="143"/>
      <c r="AZ173" s="141"/>
      <c r="BA173" s="141"/>
      <c r="BB173" s="141"/>
      <c r="BC173" s="141"/>
      <c r="BD173" s="142"/>
      <c r="BE173" s="143"/>
      <c r="BF173" s="141"/>
      <c r="BG173" s="141"/>
      <c r="BH173" s="142"/>
      <c r="BI173" s="146"/>
      <c r="BJ173" s="142"/>
      <c r="BK173" s="143"/>
      <c r="BL173" s="141"/>
      <c r="BM173" s="141"/>
      <c r="BN173" s="141"/>
      <c r="BO173" s="141"/>
      <c r="BP173" s="142"/>
      <c r="BQ173" s="146"/>
      <c r="BR173" s="142"/>
      <c r="BS173" s="143"/>
      <c r="BT173" s="141"/>
      <c r="BU173" s="141"/>
      <c r="BV173" s="142"/>
      <c r="BW173" s="143"/>
      <c r="BX173" s="141"/>
      <c r="BY173" s="141"/>
      <c r="BZ173" s="144"/>
    </row>
    <row r="174" spans="1:78" ht="9" customHeight="1">
      <c r="A174" s="18"/>
      <c r="B174" s="18"/>
      <c r="C174" s="18"/>
      <c r="D174" s="18"/>
      <c r="E174" s="18"/>
      <c r="F174" s="18"/>
      <c r="G174" s="33" t="s">
        <v>110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12"/>
      <c r="AE174" s="12"/>
      <c r="AF174" s="44">
        <v>0</v>
      </c>
      <c r="AG174" s="45"/>
      <c r="AH174" s="48">
        <v>1</v>
      </c>
      <c r="AI174" s="45"/>
      <c r="AJ174" s="48">
        <v>0</v>
      </c>
      <c r="AK174" s="50"/>
      <c r="AL174" s="147">
        <v>8</v>
      </c>
      <c r="AM174" s="135"/>
      <c r="AN174" s="136"/>
      <c r="AO174" s="74">
        <v>39</v>
      </c>
      <c r="AP174" s="110"/>
      <c r="AQ174" s="110">
        <v>34</v>
      </c>
      <c r="AR174" s="110"/>
      <c r="AS174" s="110">
        <v>11</v>
      </c>
      <c r="AT174" s="111"/>
      <c r="AU174" s="112">
        <v>3</v>
      </c>
      <c r="AV174" s="111"/>
      <c r="AW174" s="112">
        <v>8</v>
      </c>
      <c r="AX174" s="111"/>
      <c r="AY174" s="74">
        <v>1</v>
      </c>
      <c r="AZ174" s="110"/>
      <c r="BA174" s="110">
        <v>0</v>
      </c>
      <c r="BB174" s="110"/>
      <c r="BC174" s="110">
        <v>0</v>
      </c>
      <c r="BD174" s="111"/>
      <c r="BE174" s="74">
        <v>3</v>
      </c>
      <c r="BF174" s="110"/>
      <c r="BG174" s="110">
        <v>0</v>
      </c>
      <c r="BH174" s="111"/>
      <c r="BI174" s="112">
        <v>2</v>
      </c>
      <c r="BJ174" s="111"/>
      <c r="BK174" s="74">
        <v>0</v>
      </c>
      <c r="BL174" s="110"/>
      <c r="BM174" s="110">
        <v>0</v>
      </c>
      <c r="BN174" s="110"/>
      <c r="BO174" s="110">
        <v>0</v>
      </c>
      <c r="BP174" s="111"/>
      <c r="BQ174" s="112">
        <v>7</v>
      </c>
      <c r="BR174" s="111"/>
      <c r="BS174" s="74">
        <v>0</v>
      </c>
      <c r="BT174" s="110"/>
      <c r="BU174" s="110">
        <v>3</v>
      </c>
      <c r="BV174" s="111"/>
      <c r="BW174" s="126">
        <f>IF(AL174=0,0,(AU174*9)/AL174)</f>
        <v>3.375</v>
      </c>
      <c r="BX174" s="127"/>
      <c r="BY174" s="127"/>
      <c r="BZ174" s="128"/>
    </row>
    <row r="175" spans="1:78" ht="9" customHeight="1" thickBot="1">
      <c r="A175" s="18"/>
      <c r="B175" s="18"/>
      <c r="C175" s="18"/>
      <c r="D175" s="18"/>
      <c r="E175" s="18"/>
      <c r="F175" s="18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12"/>
      <c r="AE175" s="12"/>
      <c r="AF175" s="46"/>
      <c r="AG175" s="47"/>
      <c r="AH175" s="49"/>
      <c r="AI175" s="47"/>
      <c r="AJ175" s="49"/>
      <c r="AK175" s="51"/>
      <c r="AL175" s="145"/>
      <c r="AM175" s="132"/>
      <c r="AN175" s="133"/>
      <c r="AO175" s="59"/>
      <c r="AP175" s="33"/>
      <c r="AQ175" s="33"/>
      <c r="AR175" s="33"/>
      <c r="AS175" s="33"/>
      <c r="AT175" s="62"/>
      <c r="AU175" s="61"/>
      <c r="AV175" s="62"/>
      <c r="AW175" s="61"/>
      <c r="AX175" s="62"/>
      <c r="AY175" s="59"/>
      <c r="AZ175" s="33"/>
      <c r="BA175" s="33"/>
      <c r="BB175" s="33"/>
      <c r="BC175" s="33"/>
      <c r="BD175" s="62"/>
      <c r="BE175" s="59"/>
      <c r="BF175" s="33"/>
      <c r="BG175" s="33"/>
      <c r="BH175" s="62"/>
      <c r="BI175" s="61"/>
      <c r="BJ175" s="62"/>
      <c r="BK175" s="59"/>
      <c r="BL175" s="33"/>
      <c r="BM175" s="33"/>
      <c r="BN175" s="33"/>
      <c r="BO175" s="33"/>
      <c r="BP175" s="62"/>
      <c r="BQ175" s="61"/>
      <c r="BR175" s="62"/>
      <c r="BS175" s="59"/>
      <c r="BT175" s="33"/>
      <c r="BU175" s="33"/>
      <c r="BV175" s="62"/>
      <c r="BW175" s="119"/>
      <c r="BX175" s="120"/>
      <c r="BY175" s="120"/>
      <c r="BZ175" s="121"/>
    </row>
    <row r="176" spans="1:78" ht="9" customHeight="1" thickTop="1">
      <c r="A176" s="13"/>
      <c r="B176" s="13"/>
      <c r="C176" s="13"/>
      <c r="D176" s="13"/>
      <c r="E176" s="13"/>
      <c r="F176" s="13"/>
      <c r="G176" s="34" t="s">
        <v>37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  <c r="AD176" s="19"/>
      <c r="AE176" s="20"/>
      <c r="AF176" s="52">
        <f>SUM(AF174:AG175)</f>
        <v>0</v>
      </c>
      <c r="AG176" s="35"/>
      <c r="AH176" s="35">
        <f>SUM(AH174:AI175)</f>
        <v>1</v>
      </c>
      <c r="AI176" s="35"/>
      <c r="AJ176" s="35">
        <f>SUM(AJ174:AK175)</f>
        <v>0</v>
      </c>
      <c r="AK176" s="54"/>
      <c r="AL176" s="122">
        <f>SUM(AL174:AN175)</f>
        <v>8</v>
      </c>
      <c r="AM176" s="114"/>
      <c r="AN176" s="123"/>
      <c r="AO176" s="52">
        <f>SUM(AO174:AP175)</f>
        <v>39</v>
      </c>
      <c r="AP176" s="35"/>
      <c r="AQ176" s="35">
        <f>SUM(AQ174:AR175)</f>
        <v>34</v>
      </c>
      <c r="AR176" s="35"/>
      <c r="AS176" s="35">
        <f>SUM(AS174:AT175)</f>
        <v>11</v>
      </c>
      <c r="AT176" s="54"/>
      <c r="AU176" s="102">
        <f>SUM(AU174:AV175)</f>
        <v>3</v>
      </c>
      <c r="AV176" s="54"/>
      <c r="AW176" s="102">
        <f>SUM(AW174:AX175)</f>
        <v>8</v>
      </c>
      <c r="AX176" s="54"/>
      <c r="AY176" s="52">
        <f>SUM(AY174:AZ175)</f>
        <v>1</v>
      </c>
      <c r="AZ176" s="35"/>
      <c r="BA176" s="35">
        <f>SUM(BA174:BB175)</f>
        <v>0</v>
      </c>
      <c r="BB176" s="35"/>
      <c r="BC176" s="35">
        <f>SUM(BC174:BD175)</f>
        <v>0</v>
      </c>
      <c r="BD176" s="54"/>
      <c r="BE176" s="52">
        <f>SUM(BE174:BF175)</f>
        <v>3</v>
      </c>
      <c r="BF176" s="35"/>
      <c r="BG176" s="35">
        <f>SUM(BG174:BH175)</f>
        <v>0</v>
      </c>
      <c r="BH176" s="54"/>
      <c r="BI176" s="102">
        <f>SUM(BI174:BJ175)</f>
        <v>2</v>
      </c>
      <c r="BJ176" s="54"/>
      <c r="BK176" s="52">
        <f>SUM(BK174:BL175)</f>
        <v>0</v>
      </c>
      <c r="BL176" s="35"/>
      <c r="BM176" s="35">
        <f>SUM(BM174:BN175)</f>
        <v>0</v>
      </c>
      <c r="BN176" s="35"/>
      <c r="BO176" s="35">
        <f>SUM(BO174:BP175)</f>
        <v>0</v>
      </c>
      <c r="BP176" s="54"/>
      <c r="BQ176" s="102">
        <f>SUM(BQ174:BR175)</f>
        <v>7</v>
      </c>
      <c r="BR176" s="54"/>
      <c r="BS176" s="52">
        <f>SUM(BS174:BT175)</f>
        <v>0</v>
      </c>
      <c r="BT176" s="35"/>
      <c r="BU176" s="35">
        <f>SUM(BU174:BV175)</f>
        <v>3</v>
      </c>
      <c r="BV176" s="54"/>
      <c r="BW176" s="113">
        <f>IF(AL176=0,0,(AU176*9)/AL176)</f>
        <v>3.375</v>
      </c>
      <c r="BX176" s="114"/>
      <c r="BY176" s="114"/>
      <c r="BZ176" s="115"/>
    </row>
    <row r="177" spans="1:78" ht="9" customHeight="1" thickBot="1">
      <c r="A177" s="13"/>
      <c r="B177" s="13"/>
      <c r="C177" s="13"/>
      <c r="D177" s="13"/>
      <c r="E177" s="13"/>
      <c r="F177" s="13"/>
      <c r="G177" s="37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19"/>
      <c r="AE177" s="20"/>
      <c r="AF177" s="53"/>
      <c r="AG177" s="38"/>
      <c r="AH177" s="38"/>
      <c r="AI177" s="38"/>
      <c r="AJ177" s="38"/>
      <c r="AK177" s="55"/>
      <c r="AL177" s="124"/>
      <c r="AM177" s="117"/>
      <c r="AN177" s="125"/>
      <c r="AO177" s="53"/>
      <c r="AP177" s="38"/>
      <c r="AQ177" s="38"/>
      <c r="AR177" s="38"/>
      <c r="AS177" s="38"/>
      <c r="AT177" s="55"/>
      <c r="AU177" s="103"/>
      <c r="AV177" s="55"/>
      <c r="AW177" s="103"/>
      <c r="AX177" s="55"/>
      <c r="AY177" s="53"/>
      <c r="AZ177" s="38"/>
      <c r="BA177" s="38"/>
      <c r="BB177" s="38"/>
      <c r="BC177" s="38"/>
      <c r="BD177" s="55"/>
      <c r="BE177" s="53"/>
      <c r="BF177" s="38"/>
      <c r="BG177" s="38"/>
      <c r="BH177" s="55"/>
      <c r="BI177" s="103"/>
      <c r="BJ177" s="55"/>
      <c r="BK177" s="53"/>
      <c r="BL177" s="38"/>
      <c r="BM177" s="38"/>
      <c r="BN177" s="38"/>
      <c r="BO177" s="38"/>
      <c r="BP177" s="55"/>
      <c r="BQ177" s="103"/>
      <c r="BR177" s="55"/>
      <c r="BS177" s="53"/>
      <c r="BT177" s="38"/>
      <c r="BU177" s="38"/>
      <c r="BV177" s="55"/>
      <c r="BW177" s="116"/>
      <c r="BX177" s="117"/>
      <c r="BY177" s="117"/>
      <c r="BZ177" s="118"/>
    </row>
    <row r="178" spans="20:31" ht="9" customHeight="1" thickTop="1"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20:31" ht="9" customHeight="1" thickBot="1"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99" ht="9" customHeight="1" thickTop="1">
      <c r="A180" s="13"/>
      <c r="B180" s="13"/>
      <c r="C180" s="13"/>
      <c r="D180" s="13"/>
      <c r="E180" s="13"/>
      <c r="F180" s="13"/>
      <c r="G180" s="27" t="s">
        <v>34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13"/>
      <c r="AE180" s="19"/>
      <c r="AF180" s="34" t="s">
        <v>18</v>
      </c>
      <c r="AG180" s="35"/>
      <c r="AH180" s="54"/>
      <c r="AI180" s="52" t="s">
        <v>35</v>
      </c>
      <c r="AJ180" s="35"/>
      <c r="AK180" s="35" t="s">
        <v>14</v>
      </c>
      <c r="AL180" s="35"/>
      <c r="AM180" s="35" t="s">
        <v>15</v>
      </c>
      <c r="AN180" s="54"/>
      <c r="AO180" s="52" t="s">
        <v>36</v>
      </c>
      <c r="AP180" s="35"/>
      <c r="AQ180" s="35"/>
      <c r="AR180" s="36"/>
      <c r="BQ180" s="21"/>
      <c r="BR180" s="21"/>
      <c r="BS180" s="21"/>
      <c r="BT180" s="21"/>
      <c r="BU180" s="21"/>
      <c r="BV180" s="21"/>
      <c r="BW180" s="21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</row>
    <row r="181" spans="1:99" ht="9" customHeight="1" thickBot="1">
      <c r="A181" s="13"/>
      <c r="B181" s="13"/>
      <c r="C181" s="13"/>
      <c r="D181" s="13"/>
      <c r="E181" s="13"/>
      <c r="F181" s="13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13"/>
      <c r="AE181" s="19"/>
      <c r="AF181" s="140"/>
      <c r="AG181" s="141"/>
      <c r="AH181" s="142"/>
      <c r="AI181" s="143"/>
      <c r="AJ181" s="141"/>
      <c r="AK181" s="141"/>
      <c r="AL181" s="141"/>
      <c r="AM181" s="141"/>
      <c r="AN181" s="142"/>
      <c r="AO181" s="143"/>
      <c r="AP181" s="141"/>
      <c r="AQ181" s="141"/>
      <c r="AR181" s="144"/>
      <c r="BQ181" s="21"/>
      <c r="BR181" s="21"/>
      <c r="BS181" s="21"/>
      <c r="BT181" s="21"/>
      <c r="BU181" s="21"/>
      <c r="BV181" s="21"/>
      <c r="BW181" s="21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</row>
    <row r="182" spans="1:99" ht="9" customHeight="1">
      <c r="A182" s="18"/>
      <c r="B182" s="18"/>
      <c r="C182" s="18"/>
      <c r="D182" s="18"/>
      <c r="E182" s="18"/>
      <c r="F182" s="18"/>
      <c r="G182" s="33" t="s">
        <v>108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18"/>
      <c r="AE182" s="12"/>
      <c r="AF182" s="134">
        <v>8</v>
      </c>
      <c r="AG182" s="135"/>
      <c r="AH182" s="136"/>
      <c r="AI182" s="74">
        <v>1</v>
      </c>
      <c r="AJ182" s="110"/>
      <c r="AK182" s="110">
        <v>4</v>
      </c>
      <c r="AL182" s="110"/>
      <c r="AM182" s="110">
        <v>3</v>
      </c>
      <c r="AN182" s="111"/>
      <c r="AO182" s="137">
        <f>IF(AK182+AM182=0,0,AK182/(AK182+AM182))</f>
        <v>0.5714285714285714</v>
      </c>
      <c r="AP182" s="138"/>
      <c r="AQ182" s="138"/>
      <c r="AR182" s="139"/>
      <c r="BQ182" s="21"/>
      <c r="BR182" s="21"/>
      <c r="BS182" s="21"/>
      <c r="BT182" s="21"/>
      <c r="BU182" s="21"/>
      <c r="BV182" s="21"/>
      <c r="BW182" s="21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</row>
    <row r="183" spans="1:44" ht="9" customHeight="1" thickBot="1">
      <c r="A183" s="18"/>
      <c r="B183" s="18"/>
      <c r="C183" s="18"/>
      <c r="D183" s="18"/>
      <c r="E183" s="18"/>
      <c r="F183" s="18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18"/>
      <c r="AE183" s="12"/>
      <c r="AF183" s="131"/>
      <c r="AG183" s="132"/>
      <c r="AH183" s="133"/>
      <c r="AI183" s="59"/>
      <c r="AJ183" s="33"/>
      <c r="AK183" s="33"/>
      <c r="AL183" s="33"/>
      <c r="AM183" s="33"/>
      <c r="AN183" s="62"/>
      <c r="AO183" s="108"/>
      <c r="AP183" s="105"/>
      <c r="AQ183" s="105"/>
      <c r="AR183" s="109"/>
    </row>
    <row r="184" spans="1:44" ht="9" customHeight="1" thickTop="1">
      <c r="A184" s="13"/>
      <c r="B184" s="13"/>
      <c r="C184" s="13"/>
      <c r="D184" s="13"/>
      <c r="E184" s="13"/>
      <c r="F184" s="13"/>
      <c r="G184" s="34" t="s">
        <v>37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  <c r="AD184" s="13"/>
      <c r="AE184" s="19"/>
      <c r="AF184" s="129">
        <f>SUM(AF182:AH183)</f>
        <v>8</v>
      </c>
      <c r="AG184" s="114"/>
      <c r="AH184" s="123"/>
      <c r="AI184" s="52">
        <f>SUM(AI182:AJ183)</f>
        <v>1</v>
      </c>
      <c r="AJ184" s="35"/>
      <c r="AK184" s="35">
        <f>SUM(AK182:AL183)</f>
        <v>4</v>
      </c>
      <c r="AL184" s="35"/>
      <c r="AM184" s="35">
        <f>SUM(AM182:AN183)</f>
        <v>3</v>
      </c>
      <c r="AN184" s="54"/>
      <c r="AO184" s="94">
        <f>IF(AK184+AM184=0,0,AK184/(AK184+AM184))</f>
        <v>0.5714285714285714</v>
      </c>
      <c r="AP184" s="95"/>
      <c r="AQ184" s="95"/>
      <c r="AR184" s="96"/>
    </row>
    <row r="185" spans="1:44" ht="9" customHeight="1" thickBot="1">
      <c r="A185" s="13"/>
      <c r="B185" s="13"/>
      <c r="C185" s="13"/>
      <c r="D185" s="13"/>
      <c r="E185" s="13"/>
      <c r="F185" s="13"/>
      <c r="G185" s="37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13"/>
      <c r="AE185" s="19"/>
      <c r="AF185" s="130"/>
      <c r="AG185" s="117"/>
      <c r="AH185" s="125"/>
      <c r="AI185" s="53"/>
      <c r="AJ185" s="38"/>
      <c r="AK185" s="38"/>
      <c r="AL185" s="38"/>
      <c r="AM185" s="38"/>
      <c r="AN185" s="55"/>
      <c r="AO185" s="97"/>
      <c r="AP185" s="98"/>
      <c r="AQ185" s="98"/>
      <c r="AR185" s="99"/>
    </row>
    <row r="186" spans="25:29" ht="9" customHeight="1" thickTop="1">
      <c r="Y186" s="12"/>
      <c r="Z186" s="12"/>
      <c r="AA186" s="12"/>
      <c r="AB186" s="12"/>
      <c r="AC186" s="12"/>
    </row>
    <row r="187" spans="25:29" ht="9" customHeight="1">
      <c r="Y187" s="12"/>
      <c r="Z187" s="12"/>
      <c r="AA187" s="12"/>
      <c r="AB187" s="12"/>
      <c r="AC187" s="12"/>
    </row>
    <row r="188" spans="25:29" ht="9" customHeight="1">
      <c r="Y188" s="12"/>
      <c r="Z188" s="12"/>
      <c r="AA188" s="12"/>
      <c r="AB188" s="12"/>
      <c r="AC188" s="12"/>
    </row>
    <row r="189" spans="25:29" ht="9" customHeight="1">
      <c r="Y189" s="12"/>
      <c r="Z189" s="12"/>
      <c r="AA189" s="12"/>
      <c r="AB189" s="12"/>
      <c r="AC189" s="12"/>
    </row>
    <row r="190" spans="25:29" ht="9" customHeight="1">
      <c r="Y190" s="12"/>
      <c r="Z190" s="12"/>
      <c r="AA190" s="12"/>
      <c r="AB190" s="12"/>
      <c r="AC190" s="12"/>
    </row>
    <row r="191" spans="25:29" ht="9" customHeight="1">
      <c r="Y191" s="12"/>
      <c r="Z191" s="12"/>
      <c r="AA191" s="12"/>
      <c r="AB191" s="12"/>
      <c r="AC191" s="12"/>
    </row>
    <row r="192" spans="25:29" ht="9" customHeight="1">
      <c r="Y192" s="12"/>
      <c r="Z192" s="12"/>
      <c r="AA192" s="12"/>
      <c r="AB192" s="12"/>
      <c r="AC192" s="12"/>
    </row>
    <row r="193" spans="25:29" ht="9" customHeight="1">
      <c r="Y193" s="12"/>
      <c r="Z193" s="12"/>
      <c r="AA193" s="12"/>
      <c r="AB193" s="12"/>
      <c r="AC193" s="12"/>
    </row>
    <row r="194" spans="25:29" ht="9" customHeight="1">
      <c r="Y194" s="12"/>
      <c r="Z194" s="12"/>
      <c r="AA194" s="12"/>
      <c r="AB194" s="12"/>
      <c r="AC194" s="12"/>
    </row>
    <row r="195" spans="25:29" ht="9" customHeight="1">
      <c r="Y195" s="12"/>
      <c r="Z195" s="12"/>
      <c r="AA195" s="12"/>
      <c r="AB195" s="12"/>
      <c r="AC195" s="12"/>
    </row>
    <row r="196" spans="25:29" ht="9" customHeight="1">
      <c r="Y196" s="12"/>
      <c r="Z196" s="12"/>
      <c r="AA196" s="12"/>
      <c r="AB196" s="12"/>
      <c r="AC196" s="12"/>
    </row>
    <row r="197" spans="3:98" ht="9" customHeight="1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BP197" s="10"/>
      <c r="BQ197" s="10"/>
      <c r="BR197" s="10"/>
      <c r="BS197" s="10"/>
      <c r="BT197" s="10"/>
      <c r="BU197" s="10"/>
      <c r="BV197" s="10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</row>
    <row r="198" spans="74:83" ht="9" customHeight="1" thickBot="1"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</row>
    <row r="199" spans="31:96" ht="9" customHeight="1" thickTop="1">
      <c r="AE199" s="12"/>
      <c r="AF199" s="29" t="s">
        <v>24</v>
      </c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63"/>
      <c r="CB199" s="13"/>
      <c r="CD199" s="34" t="s">
        <v>25</v>
      </c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6"/>
    </row>
    <row r="200" spans="31:96" ht="9" customHeight="1" thickBot="1">
      <c r="AE200" s="12"/>
      <c r="AF200" s="64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65"/>
      <c r="CB200" s="13"/>
      <c r="CC200" s="14"/>
      <c r="CD200" s="143"/>
      <c r="CE200" s="141"/>
      <c r="CF200" s="141"/>
      <c r="CG200" s="141"/>
      <c r="CH200" s="141"/>
      <c r="CI200" s="141"/>
      <c r="CJ200" s="141"/>
      <c r="CK200" s="141"/>
      <c r="CL200" s="141"/>
      <c r="CM200" s="141"/>
      <c r="CN200" s="141"/>
      <c r="CO200" s="141"/>
      <c r="CP200" s="141"/>
      <c r="CQ200" s="141"/>
      <c r="CR200" s="144"/>
    </row>
    <row r="201" spans="1:96" ht="9" customHeight="1" thickBot="1">
      <c r="A201" s="15"/>
      <c r="B201" s="15"/>
      <c r="C201" s="15"/>
      <c r="D201" s="15"/>
      <c r="E201" s="15"/>
      <c r="F201" s="15"/>
      <c r="G201" s="58" t="str">
        <f>C19</f>
        <v>MKS STAL BiS Kutno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16"/>
      <c r="AE201" s="16"/>
      <c r="AF201" s="169" t="s">
        <v>0</v>
      </c>
      <c r="AG201" s="155"/>
      <c r="AH201" s="155" t="s">
        <v>1</v>
      </c>
      <c r="AI201" s="155"/>
      <c r="AJ201" s="155" t="s">
        <v>2</v>
      </c>
      <c r="AK201" s="156"/>
      <c r="AL201" s="163" t="s">
        <v>3</v>
      </c>
      <c r="AM201" s="164"/>
      <c r="AN201" s="162" t="s">
        <v>4</v>
      </c>
      <c r="AO201" s="155"/>
      <c r="AP201" s="155" t="s">
        <v>5</v>
      </c>
      <c r="AQ201" s="155"/>
      <c r="AR201" s="155" t="s">
        <v>6</v>
      </c>
      <c r="AS201" s="156"/>
      <c r="AT201" s="158" t="s">
        <v>7</v>
      </c>
      <c r="AU201" s="159"/>
      <c r="AV201" s="162" t="s">
        <v>8</v>
      </c>
      <c r="AW201" s="155"/>
      <c r="AX201" s="155" t="s">
        <v>9</v>
      </c>
      <c r="AY201" s="156"/>
      <c r="AZ201" s="163" t="s">
        <v>10</v>
      </c>
      <c r="BA201" s="164"/>
      <c r="BB201" s="162" t="s">
        <v>11</v>
      </c>
      <c r="BC201" s="155"/>
      <c r="BD201" s="155" t="s">
        <v>12</v>
      </c>
      <c r="BE201" s="155"/>
      <c r="BF201" s="155" t="s">
        <v>13</v>
      </c>
      <c r="BG201" s="164"/>
      <c r="BH201" s="162" t="s">
        <v>14</v>
      </c>
      <c r="BI201" s="155"/>
      <c r="BJ201" s="155" t="s">
        <v>15</v>
      </c>
      <c r="BK201" s="156"/>
      <c r="BL201" s="163" t="s">
        <v>16</v>
      </c>
      <c r="BM201" s="164"/>
      <c r="BN201" s="163" t="s">
        <v>17</v>
      </c>
      <c r="BO201" s="164"/>
      <c r="BP201" s="163" t="s">
        <v>44</v>
      </c>
      <c r="BQ201" s="155"/>
      <c r="BR201" s="155"/>
      <c r="BS201" s="164"/>
      <c r="BT201" s="165" t="s">
        <v>45</v>
      </c>
      <c r="BU201" s="165"/>
      <c r="BV201" s="165"/>
      <c r="BW201" s="165"/>
      <c r="BX201" s="162" t="s">
        <v>29</v>
      </c>
      <c r="BY201" s="155"/>
      <c r="BZ201" s="155"/>
      <c r="CA201" s="176"/>
      <c r="CB201" s="6"/>
      <c r="CC201" s="14"/>
      <c r="CD201" s="162" t="s">
        <v>19</v>
      </c>
      <c r="CE201" s="155"/>
      <c r="CF201" s="155" t="s">
        <v>20</v>
      </c>
      <c r="CG201" s="155"/>
      <c r="CH201" s="155" t="s">
        <v>21</v>
      </c>
      <c r="CI201" s="164"/>
      <c r="CJ201" s="163" t="s">
        <v>22</v>
      </c>
      <c r="CK201" s="155"/>
      <c r="CL201" s="162" t="s">
        <v>18</v>
      </c>
      <c r="CM201" s="155"/>
      <c r="CN201" s="164"/>
      <c r="CO201" s="162" t="s">
        <v>23</v>
      </c>
      <c r="CP201" s="155"/>
      <c r="CQ201" s="155"/>
      <c r="CR201" s="176"/>
    </row>
    <row r="202" spans="1:96" ht="9" customHeight="1" thickBot="1">
      <c r="A202" s="17"/>
      <c r="B202" s="17"/>
      <c r="C202" s="17"/>
      <c r="D202" s="17"/>
      <c r="E202" s="17"/>
      <c r="F202" s="1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16"/>
      <c r="AE202" s="16"/>
      <c r="AF202" s="140"/>
      <c r="AG202" s="141"/>
      <c r="AH202" s="141"/>
      <c r="AI202" s="141"/>
      <c r="AJ202" s="141"/>
      <c r="AK202" s="157"/>
      <c r="AL202" s="146"/>
      <c r="AM202" s="142"/>
      <c r="AN202" s="143"/>
      <c r="AO202" s="141"/>
      <c r="AP202" s="141"/>
      <c r="AQ202" s="141"/>
      <c r="AR202" s="141"/>
      <c r="AS202" s="157"/>
      <c r="AT202" s="160"/>
      <c r="AU202" s="161"/>
      <c r="AV202" s="143"/>
      <c r="AW202" s="141"/>
      <c r="AX202" s="141"/>
      <c r="AY202" s="157"/>
      <c r="AZ202" s="146"/>
      <c r="BA202" s="142"/>
      <c r="BB202" s="143"/>
      <c r="BC202" s="141"/>
      <c r="BD202" s="141"/>
      <c r="BE202" s="141"/>
      <c r="BF202" s="141"/>
      <c r="BG202" s="142"/>
      <c r="BH202" s="143"/>
      <c r="BI202" s="141"/>
      <c r="BJ202" s="141"/>
      <c r="BK202" s="157"/>
      <c r="BL202" s="146"/>
      <c r="BM202" s="142"/>
      <c r="BN202" s="146"/>
      <c r="BO202" s="142"/>
      <c r="BP202" s="146"/>
      <c r="BQ202" s="141"/>
      <c r="BR202" s="141"/>
      <c r="BS202" s="142"/>
      <c r="BT202" s="165"/>
      <c r="BU202" s="165"/>
      <c r="BV202" s="165"/>
      <c r="BW202" s="165"/>
      <c r="BX202" s="143"/>
      <c r="BY202" s="141"/>
      <c r="BZ202" s="141"/>
      <c r="CA202" s="144"/>
      <c r="CB202" s="6"/>
      <c r="CC202" s="14"/>
      <c r="CD202" s="143"/>
      <c r="CE202" s="141"/>
      <c r="CF202" s="141"/>
      <c r="CG202" s="141"/>
      <c r="CH202" s="141"/>
      <c r="CI202" s="142"/>
      <c r="CJ202" s="146"/>
      <c r="CK202" s="141"/>
      <c r="CL202" s="143"/>
      <c r="CM202" s="141"/>
      <c r="CN202" s="142"/>
      <c r="CO202" s="143"/>
      <c r="CP202" s="141"/>
      <c r="CQ202" s="141"/>
      <c r="CR202" s="144"/>
    </row>
    <row r="203" spans="1:96" ht="9" customHeight="1">
      <c r="A203" s="18"/>
      <c r="B203" s="18"/>
      <c r="C203" s="18"/>
      <c r="D203" s="18"/>
      <c r="E203" s="18"/>
      <c r="F203" s="18"/>
      <c r="G203" s="33" t="s">
        <v>123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12"/>
      <c r="AE203" s="12"/>
      <c r="AF203" s="168">
        <v>5</v>
      </c>
      <c r="AG203" s="110"/>
      <c r="AH203" s="110">
        <v>5</v>
      </c>
      <c r="AI203" s="110"/>
      <c r="AJ203" s="110">
        <v>2</v>
      </c>
      <c r="AK203" s="73"/>
      <c r="AL203" s="112">
        <v>1</v>
      </c>
      <c r="AM203" s="111"/>
      <c r="AN203" s="74">
        <v>0</v>
      </c>
      <c r="AO203" s="110"/>
      <c r="AP203" s="110">
        <v>0</v>
      </c>
      <c r="AQ203" s="110"/>
      <c r="AR203" s="110">
        <v>0</v>
      </c>
      <c r="AS203" s="73"/>
      <c r="AT203" s="112">
        <v>0</v>
      </c>
      <c r="AU203" s="111"/>
      <c r="AV203" s="74">
        <v>0</v>
      </c>
      <c r="AW203" s="110"/>
      <c r="AX203" s="110">
        <v>0</v>
      </c>
      <c r="AY203" s="73"/>
      <c r="AZ203" s="112">
        <v>0</v>
      </c>
      <c r="BA203" s="111"/>
      <c r="BB203" s="74">
        <v>0</v>
      </c>
      <c r="BC203" s="110"/>
      <c r="BD203" s="110">
        <v>0</v>
      </c>
      <c r="BE203" s="110"/>
      <c r="BF203" s="110">
        <v>0</v>
      </c>
      <c r="BG203" s="111"/>
      <c r="BH203" s="74">
        <v>0</v>
      </c>
      <c r="BI203" s="110"/>
      <c r="BJ203" s="110">
        <v>1</v>
      </c>
      <c r="BK203" s="73"/>
      <c r="BL203" s="112">
        <v>1</v>
      </c>
      <c r="BM203" s="111"/>
      <c r="BN203" s="112">
        <v>1</v>
      </c>
      <c r="BO203" s="111"/>
      <c r="BP203" s="172">
        <f>IF(AH203=0,,AL203/AH203)</f>
        <v>0.2</v>
      </c>
      <c r="BQ203" s="138"/>
      <c r="BR203" s="138"/>
      <c r="BS203" s="173"/>
      <c r="BT203" s="107">
        <f>IF(AH203=0,0,(((AL203-(AN203+AP203+AR203))+2*AN203+3*AP203+4*AR203)/AH203))</f>
        <v>0.2</v>
      </c>
      <c r="BU203" s="107"/>
      <c r="BV203" s="107"/>
      <c r="BW203" s="107"/>
      <c r="BX203" s="137">
        <f>IF(AH203+AX203+AZ203+BD203=0,0,(AL203+AZ203+BD203)/(AH203+AX203+AZ203+BD203))</f>
        <v>0.2</v>
      </c>
      <c r="BY203" s="138"/>
      <c r="BZ203" s="138"/>
      <c r="CA203" s="139"/>
      <c r="CC203" s="14"/>
      <c r="CD203" s="74">
        <v>9</v>
      </c>
      <c r="CE203" s="110"/>
      <c r="CF203" s="110">
        <v>3</v>
      </c>
      <c r="CG203" s="110"/>
      <c r="CH203" s="110">
        <v>0</v>
      </c>
      <c r="CI203" s="111"/>
      <c r="CJ203" s="112">
        <v>0</v>
      </c>
      <c r="CK203" s="110"/>
      <c r="CL203" s="175">
        <v>9</v>
      </c>
      <c r="CM203" s="135"/>
      <c r="CN203" s="136"/>
      <c r="CO203" s="137">
        <f>IF(CD203+CF203+CH203=0,0,(CD203+CF203)/(CD203+CF203+CH203))</f>
        <v>1</v>
      </c>
      <c r="CP203" s="138"/>
      <c r="CQ203" s="138"/>
      <c r="CR203" s="139"/>
    </row>
    <row r="204" spans="1:96" ht="9" customHeight="1">
      <c r="A204" s="18"/>
      <c r="B204" s="18"/>
      <c r="C204" s="18"/>
      <c r="D204" s="18"/>
      <c r="E204" s="18"/>
      <c r="F204" s="18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12"/>
      <c r="AE204" s="12"/>
      <c r="AF204" s="148"/>
      <c r="AG204" s="33"/>
      <c r="AH204" s="33"/>
      <c r="AI204" s="33"/>
      <c r="AJ204" s="33"/>
      <c r="AK204" s="60"/>
      <c r="AL204" s="61"/>
      <c r="AM204" s="62"/>
      <c r="AN204" s="59"/>
      <c r="AO204" s="33"/>
      <c r="AP204" s="33"/>
      <c r="AQ204" s="33"/>
      <c r="AR204" s="33"/>
      <c r="AS204" s="60"/>
      <c r="AT204" s="61"/>
      <c r="AU204" s="62"/>
      <c r="AV204" s="59"/>
      <c r="AW204" s="33"/>
      <c r="AX204" s="33"/>
      <c r="AY204" s="60"/>
      <c r="AZ204" s="61"/>
      <c r="BA204" s="62"/>
      <c r="BB204" s="59"/>
      <c r="BC204" s="33"/>
      <c r="BD204" s="33"/>
      <c r="BE204" s="33"/>
      <c r="BF204" s="33"/>
      <c r="BG204" s="62"/>
      <c r="BH204" s="59"/>
      <c r="BI204" s="33"/>
      <c r="BJ204" s="33"/>
      <c r="BK204" s="60"/>
      <c r="BL204" s="61"/>
      <c r="BM204" s="62"/>
      <c r="BN204" s="61"/>
      <c r="BO204" s="62"/>
      <c r="BP204" s="104"/>
      <c r="BQ204" s="105"/>
      <c r="BR204" s="105"/>
      <c r="BS204" s="106"/>
      <c r="BT204" s="107"/>
      <c r="BU204" s="107"/>
      <c r="BV204" s="107"/>
      <c r="BW204" s="107"/>
      <c r="BX204" s="108"/>
      <c r="BY204" s="105"/>
      <c r="BZ204" s="105"/>
      <c r="CA204" s="109"/>
      <c r="CC204" s="14"/>
      <c r="CD204" s="59"/>
      <c r="CE204" s="33"/>
      <c r="CF204" s="33"/>
      <c r="CG204" s="33"/>
      <c r="CH204" s="33"/>
      <c r="CI204" s="62"/>
      <c r="CJ204" s="61"/>
      <c r="CK204" s="33"/>
      <c r="CL204" s="174"/>
      <c r="CM204" s="132"/>
      <c r="CN204" s="133"/>
      <c r="CO204" s="108"/>
      <c r="CP204" s="105"/>
      <c r="CQ204" s="105"/>
      <c r="CR204" s="109"/>
    </row>
    <row r="205" spans="1:96" ht="9" customHeight="1">
      <c r="A205" s="18"/>
      <c r="B205" s="18"/>
      <c r="C205" s="18"/>
      <c r="D205" s="18"/>
      <c r="E205" s="18"/>
      <c r="F205" s="18"/>
      <c r="G205" s="33" t="s">
        <v>122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12"/>
      <c r="AE205" s="12"/>
      <c r="AF205" s="148">
        <v>5</v>
      </c>
      <c r="AG205" s="33"/>
      <c r="AH205" s="33">
        <v>3</v>
      </c>
      <c r="AI205" s="33"/>
      <c r="AJ205" s="33">
        <v>1</v>
      </c>
      <c r="AK205" s="60"/>
      <c r="AL205" s="61">
        <v>0</v>
      </c>
      <c r="AM205" s="62"/>
      <c r="AN205" s="59">
        <v>0</v>
      </c>
      <c r="AO205" s="33"/>
      <c r="AP205" s="33">
        <v>0</v>
      </c>
      <c r="AQ205" s="33"/>
      <c r="AR205" s="33">
        <v>0</v>
      </c>
      <c r="AS205" s="60"/>
      <c r="AT205" s="61">
        <v>0</v>
      </c>
      <c r="AU205" s="62"/>
      <c r="AV205" s="59">
        <v>2</v>
      </c>
      <c r="AW205" s="33"/>
      <c r="AX205" s="33">
        <v>0</v>
      </c>
      <c r="AY205" s="60"/>
      <c r="AZ205" s="61">
        <v>0</v>
      </c>
      <c r="BA205" s="62"/>
      <c r="BB205" s="59">
        <v>0</v>
      </c>
      <c r="BC205" s="33"/>
      <c r="BD205" s="33">
        <v>0</v>
      </c>
      <c r="BE205" s="33"/>
      <c r="BF205" s="33">
        <v>0</v>
      </c>
      <c r="BG205" s="62"/>
      <c r="BH205" s="59">
        <v>0</v>
      </c>
      <c r="BI205" s="33"/>
      <c r="BJ205" s="33">
        <v>0</v>
      </c>
      <c r="BK205" s="60"/>
      <c r="BL205" s="61">
        <v>1</v>
      </c>
      <c r="BM205" s="62"/>
      <c r="BN205" s="61">
        <v>0</v>
      </c>
      <c r="BO205" s="62"/>
      <c r="BP205" s="104">
        <f>IF(AH205=0,,AL205/AH205)</f>
        <v>0</v>
      </c>
      <c r="BQ205" s="105"/>
      <c r="BR205" s="105"/>
      <c r="BS205" s="106"/>
      <c r="BT205" s="107">
        <f>IF(AH205=0,0,(((AL205-(AN205+AP205+AR205))+2*AN205+3*AP205+4*AR205)/AH205))</f>
        <v>0</v>
      </c>
      <c r="BU205" s="107"/>
      <c r="BV205" s="107"/>
      <c r="BW205" s="107"/>
      <c r="BX205" s="108">
        <f>IF(AH205+AX205+AZ205+BD205=0,0,(AL205+AZ205+BD205)/(AH205+AX205+AZ205+BD205))</f>
        <v>0</v>
      </c>
      <c r="BY205" s="105"/>
      <c r="BZ205" s="105"/>
      <c r="CA205" s="109"/>
      <c r="CC205" s="14"/>
      <c r="CD205" s="59">
        <v>1</v>
      </c>
      <c r="CE205" s="33"/>
      <c r="CF205" s="33">
        <v>0</v>
      </c>
      <c r="CG205" s="33"/>
      <c r="CH205" s="33">
        <v>0</v>
      </c>
      <c r="CI205" s="62"/>
      <c r="CJ205" s="61">
        <v>0</v>
      </c>
      <c r="CK205" s="33"/>
      <c r="CL205" s="174">
        <v>9</v>
      </c>
      <c r="CM205" s="132"/>
      <c r="CN205" s="133"/>
      <c r="CO205" s="108">
        <f>IF(CD205+CF205+CH205=0,0,(CD205+CF205)/(CD205+CF205+CH205))</f>
        <v>1</v>
      </c>
      <c r="CP205" s="105"/>
      <c r="CQ205" s="105"/>
      <c r="CR205" s="109"/>
    </row>
    <row r="206" spans="1:96" ht="9" customHeight="1">
      <c r="A206" s="18"/>
      <c r="B206" s="18"/>
      <c r="C206" s="18"/>
      <c r="D206" s="18"/>
      <c r="E206" s="18"/>
      <c r="F206" s="18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12"/>
      <c r="AE206" s="12"/>
      <c r="AF206" s="148"/>
      <c r="AG206" s="33"/>
      <c r="AH206" s="33"/>
      <c r="AI206" s="33"/>
      <c r="AJ206" s="33"/>
      <c r="AK206" s="60"/>
      <c r="AL206" s="61"/>
      <c r="AM206" s="62"/>
      <c r="AN206" s="59"/>
      <c r="AO206" s="33"/>
      <c r="AP206" s="33"/>
      <c r="AQ206" s="33"/>
      <c r="AR206" s="33"/>
      <c r="AS206" s="60"/>
      <c r="AT206" s="61"/>
      <c r="AU206" s="62"/>
      <c r="AV206" s="59"/>
      <c r="AW206" s="33"/>
      <c r="AX206" s="33"/>
      <c r="AY206" s="60"/>
      <c r="AZ206" s="61"/>
      <c r="BA206" s="62"/>
      <c r="BB206" s="59"/>
      <c r="BC206" s="33"/>
      <c r="BD206" s="33"/>
      <c r="BE206" s="33"/>
      <c r="BF206" s="33"/>
      <c r="BG206" s="62"/>
      <c r="BH206" s="59"/>
      <c r="BI206" s="33"/>
      <c r="BJ206" s="33"/>
      <c r="BK206" s="60"/>
      <c r="BL206" s="61"/>
      <c r="BM206" s="62"/>
      <c r="BN206" s="61"/>
      <c r="BO206" s="62"/>
      <c r="BP206" s="104"/>
      <c r="BQ206" s="105"/>
      <c r="BR206" s="105"/>
      <c r="BS206" s="106"/>
      <c r="BT206" s="107"/>
      <c r="BU206" s="107"/>
      <c r="BV206" s="107"/>
      <c r="BW206" s="107"/>
      <c r="BX206" s="108"/>
      <c r="BY206" s="105"/>
      <c r="BZ206" s="105"/>
      <c r="CA206" s="109"/>
      <c r="CC206" s="14"/>
      <c r="CD206" s="59"/>
      <c r="CE206" s="33"/>
      <c r="CF206" s="33"/>
      <c r="CG206" s="33"/>
      <c r="CH206" s="33"/>
      <c r="CI206" s="62"/>
      <c r="CJ206" s="61"/>
      <c r="CK206" s="33"/>
      <c r="CL206" s="174"/>
      <c r="CM206" s="132"/>
      <c r="CN206" s="133"/>
      <c r="CO206" s="108"/>
      <c r="CP206" s="105"/>
      <c r="CQ206" s="105"/>
      <c r="CR206" s="109"/>
    </row>
    <row r="207" spans="1:96" ht="9" customHeight="1">
      <c r="A207" s="18"/>
      <c r="B207" s="18"/>
      <c r="C207" s="18"/>
      <c r="D207" s="18"/>
      <c r="E207" s="18"/>
      <c r="F207" s="18"/>
      <c r="G207" s="33" t="s">
        <v>121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12"/>
      <c r="AE207" s="12"/>
      <c r="AF207" s="148">
        <v>5</v>
      </c>
      <c r="AG207" s="33"/>
      <c r="AH207" s="33">
        <v>5</v>
      </c>
      <c r="AI207" s="33"/>
      <c r="AJ207" s="33">
        <v>0</v>
      </c>
      <c r="AK207" s="60"/>
      <c r="AL207" s="61">
        <v>1</v>
      </c>
      <c r="AM207" s="62"/>
      <c r="AN207" s="59">
        <v>1</v>
      </c>
      <c r="AO207" s="33"/>
      <c r="AP207" s="110">
        <v>0</v>
      </c>
      <c r="AQ207" s="110"/>
      <c r="AR207" s="110">
        <v>0</v>
      </c>
      <c r="AS207" s="73"/>
      <c r="AT207" s="112">
        <v>0</v>
      </c>
      <c r="AU207" s="111"/>
      <c r="AV207" s="59">
        <v>0</v>
      </c>
      <c r="AW207" s="33"/>
      <c r="AX207" s="110">
        <v>0</v>
      </c>
      <c r="AY207" s="73"/>
      <c r="AZ207" s="61">
        <v>0</v>
      </c>
      <c r="BA207" s="62"/>
      <c r="BB207" s="74">
        <v>0</v>
      </c>
      <c r="BC207" s="110"/>
      <c r="BD207" s="110">
        <v>0</v>
      </c>
      <c r="BE207" s="110"/>
      <c r="BF207" s="110">
        <v>0</v>
      </c>
      <c r="BG207" s="111"/>
      <c r="BH207" s="59">
        <v>0</v>
      </c>
      <c r="BI207" s="33"/>
      <c r="BJ207" s="33">
        <v>2</v>
      </c>
      <c r="BK207" s="60"/>
      <c r="BL207" s="61">
        <v>0</v>
      </c>
      <c r="BM207" s="62"/>
      <c r="BN207" s="61">
        <v>0</v>
      </c>
      <c r="BO207" s="62"/>
      <c r="BP207" s="104">
        <f>IF(AH207=0,,AL207/AH207)</f>
        <v>0.2</v>
      </c>
      <c r="BQ207" s="105"/>
      <c r="BR207" s="105"/>
      <c r="BS207" s="106"/>
      <c r="BT207" s="107">
        <f>IF(AH207=0,0,(((AL207-(AN207+AP207+AR207))+2*AN207+3*AP207+4*AR207)/AH207))</f>
        <v>0.4</v>
      </c>
      <c r="BU207" s="107"/>
      <c r="BV207" s="107"/>
      <c r="BW207" s="107"/>
      <c r="BX207" s="108">
        <f>IF(AH207+AX207+AZ207+BD207=0,0,(AL207+AZ207+BD207)/(AH207+AX207+AZ207+BD207))</f>
        <v>0.2</v>
      </c>
      <c r="BY207" s="105"/>
      <c r="BZ207" s="105"/>
      <c r="CA207" s="109"/>
      <c r="CC207" s="14"/>
      <c r="CD207" s="59">
        <v>0</v>
      </c>
      <c r="CE207" s="33"/>
      <c r="CF207" s="33">
        <v>1</v>
      </c>
      <c r="CG207" s="33"/>
      <c r="CH207" s="33">
        <v>0</v>
      </c>
      <c r="CI207" s="62"/>
      <c r="CJ207" s="61">
        <v>0</v>
      </c>
      <c r="CK207" s="33"/>
      <c r="CL207" s="174">
        <v>9</v>
      </c>
      <c r="CM207" s="132"/>
      <c r="CN207" s="133"/>
      <c r="CO207" s="108">
        <f>IF(CD207+CF207+CH207=0,0,(CD207+CF207)/(CD207+CF207+CH207))</f>
        <v>1</v>
      </c>
      <c r="CP207" s="105"/>
      <c r="CQ207" s="105"/>
      <c r="CR207" s="109"/>
    </row>
    <row r="208" spans="1:96" ht="9" customHeight="1">
      <c r="A208" s="18"/>
      <c r="B208" s="18"/>
      <c r="C208" s="18"/>
      <c r="D208" s="18"/>
      <c r="E208" s="18"/>
      <c r="F208" s="18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12"/>
      <c r="AE208" s="12"/>
      <c r="AF208" s="148"/>
      <c r="AG208" s="33"/>
      <c r="AH208" s="33"/>
      <c r="AI208" s="33"/>
      <c r="AJ208" s="33"/>
      <c r="AK208" s="60"/>
      <c r="AL208" s="61"/>
      <c r="AM208" s="62"/>
      <c r="AN208" s="59"/>
      <c r="AO208" s="33"/>
      <c r="AP208" s="33"/>
      <c r="AQ208" s="33"/>
      <c r="AR208" s="33"/>
      <c r="AS208" s="60"/>
      <c r="AT208" s="61"/>
      <c r="AU208" s="62"/>
      <c r="AV208" s="59"/>
      <c r="AW208" s="33"/>
      <c r="AX208" s="33"/>
      <c r="AY208" s="60"/>
      <c r="AZ208" s="61"/>
      <c r="BA208" s="62"/>
      <c r="BB208" s="59"/>
      <c r="BC208" s="33"/>
      <c r="BD208" s="33"/>
      <c r="BE208" s="33"/>
      <c r="BF208" s="33"/>
      <c r="BG208" s="62"/>
      <c r="BH208" s="59"/>
      <c r="BI208" s="33"/>
      <c r="BJ208" s="33"/>
      <c r="BK208" s="60"/>
      <c r="BL208" s="61"/>
      <c r="BM208" s="62"/>
      <c r="BN208" s="61"/>
      <c r="BO208" s="62"/>
      <c r="BP208" s="104"/>
      <c r="BQ208" s="105"/>
      <c r="BR208" s="105"/>
      <c r="BS208" s="106"/>
      <c r="BT208" s="107"/>
      <c r="BU208" s="107"/>
      <c r="BV208" s="107"/>
      <c r="BW208" s="107"/>
      <c r="BX208" s="108"/>
      <c r="BY208" s="105"/>
      <c r="BZ208" s="105"/>
      <c r="CA208" s="109"/>
      <c r="CC208" s="14"/>
      <c r="CD208" s="59"/>
      <c r="CE208" s="33"/>
      <c r="CF208" s="33"/>
      <c r="CG208" s="33"/>
      <c r="CH208" s="33"/>
      <c r="CI208" s="62"/>
      <c r="CJ208" s="61"/>
      <c r="CK208" s="33"/>
      <c r="CL208" s="174"/>
      <c r="CM208" s="132"/>
      <c r="CN208" s="133"/>
      <c r="CO208" s="108"/>
      <c r="CP208" s="105"/>
      <c r="CQ208" s="105"/>
      <c r="CR208" s="109"/>
    </row>
    <row r="209" spans="1:96" ht="9" customHeight="1">
      <c r="A209" s="18"/>
      <c r="B209" s="18"/>
      <c r="C209" s="18"/>
      <c r="D209" s="18"/>
      <c r="E209" s="18"/>
      <c r="F209" s="18"/>
      <c r="G209" s="33" t="s">
        <v>120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12"/>
      <c r="AE209" s="12"/>
      <c r="AF209" s="148">
        <v>4</v>
      </c>
      <c r="AG209" s="33"/>
      <c r="AH209" s="33">
        <v>3</v>
      </c>
      <c r="AI209" s="33"/>
      <c r="AJ209" s="33">
        <v>1</v>
      </c>
      <c r="AK209" s="60"/>
      <c r="AL209" s="61">
        <v>0</v>
      </c>
      <c r="AM209" s="62"/>
      <c r="AN209" s="61">
        <v>0</v>
      </c>
      <c r="AO209" s="62"/>
      <c r="AP209" s="33">
        <v>0</v>
      </c>
      <c r="AQ209" s="33"/>
      <c r="AR209" s="33">
        <v>0</v>
      </c>
      <c r="AS209" s="60"/>
      <c r="AT209" s="61">
        <v>0</v>
      </c>
      <c r="AU209" s="62"/>
      <c r="AV209" s="59">
        <v>0</v>
      </c>
      <c r="AW209" s="33"/>
      <c r="AX209" s="33">
        <v>0</v>
      </c>
      <c r="AY209" s="60"/>
      <c r="AZ209" s="61">
        <v>1</v>
      </c>
      <c r="BA209" s="62"/>
      <c r="BB209" s="59">
        <v>0</v>
      </c>
      <c r="BC209" s="33"/>
      <c r="BD209" s="33">
        <v>0</v>
      </c>
      <c r="BE209" s="33"/>
      <c r="BF209" s="33">
        <v>0</v>
      </c>
      <c r="BG209" s="62"/>
      <c r="BH209" s="59">
        <v>0</v>
      </c>
      <c r="BI209" s="33"/>
      <c r="BJ209" s="33">
        <v>0</v>
      </c>
      <c r="BK209" s="60"/>
      <c r="BL209" s="61">
        <v>3</v>
      </c>
      <c r="BM209" s="62"/>
      <c r="BN209" s="61">
        <v>0</v>
      </c>
      <c r="BO209" s="62"/>
      <c r="BP209" s="104">
        <f>IF(AH209=0,,AL209/AH209)</f>
        <v>0</v>
      </c>
      <c r="BQ209" s="105"/>
      <c r="BR209" s="105"/>
      <c r="BS209" s="106"/>
      <c r="BT209" s="107">
        <f>IF(AH209=0,0,(((AL209-(AN209+AP209+AR209))+2*AN209+3*AP209+4*AR209)/AH209))</f>
        <v>0</v>
      </c>
      <c r="BU209" s="107"/>
      <c r="BV209" s="107"/>
      <c r="BW209" s="107"/>
      <c r="BX209" s="108">
        <f>IF(AH209+AX209+AZ209+BD209=0,0,(AL209+AZ209+BD209)/(AH209+AX209+AZ209+BD209))</f>
        <v>0.25</v>
      </c>
      <c r="BY209" s="105"/>
      <c r="BZ209" s="105"/>
      <c r="CA209" s="109"/>
      <c r="CC209" s="14"/>
      <c r="CD209" s="59">
        <v>0</v>
      </c>
      <c r="CE209" s="33"/>
      <c r="CF209" s="33">
        <v>0</v>
      </c>
      <c r="CG209" s="33"/>
      <c r="CH209" s="33">
        <v>0</v>
      </c>
      <c r="CI209" s="62"/>
      <c r="CJ209" s="61">
        <v>0</v>
      </c>
      <c r="CK209" s="33"/>
      <c r="CL209" s="174">
        <v>9</v>
      </c>
      <c r="CM209" s="132"/>
      <c r="CN209" s="133"/>
      <c r="CO209" s="108">
        <f>IF(CD209+CF209+CH209=0,0,(CD209+CF209)/(CD209+CF209+CH209))</f>
        <v>0</v>
      </c>
      <c r="CP209" s="105"/>
      <c r="CQ209" s="105"/>
      <c r="CR209" s="109"/>
    </row>
    <row r="210" spans="1:96" ht="9" customHeight="1">
      <c r="A210" s="18"/>
      <c r="B210" s="18"/>
      <c r="C210" s="18"/>
      <c r="D210" s="18"/>
      <c r="E210" s="18"/>
      <c r="F210" s="18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12"/>
      <c r="AE210" s="12"/>
      <c r="AF210" s="148"/>
      <c r="AG210" s="33"/>
      <c r="AH210" s="33"/>
      <c r="AI210" s="33"/>
      <c r="AJ210" s="33"/>
      <c r="AK210" s="60"/>
      <c r="AL210" s="61"/>
      <c r="AM210" s="62"/>
      <c r="AN210" s="61"/>
      <c r="AO210" s="62"/>
      <c r="AP210" s="33"/>
      <c r="AQ210" s="33"/>
      <c r="AR210" s="33"/>
      <c r="AS210" s="60"/>
      <c r="AT210" s="61"/>
      <c r="AU210" s="62"/>
      <c r="AV210" s="59"/>
      <c r="AW210" s="33"/>
      <c r="AX210" s="33"/>
      <c r="AY210" s="60"/>
      <c r="AZ210" s="61"/>
      <c r="BA210" s="62"/>
      <c r="BB210" s="59"/>
      <c r="BC210" s="33"/>
      <c r="BD210" s="33"/>
      <c r="BE210" s="33"/>
      <c r="BF210" s="33"/>
      <c r="BG210" s="62"/>
      <c r="BH210" s="59"/>
      <c r="BI210" s="33"/>
      <c r="BJ210" s="33"/>
      <c r="BK210" s="60"/>
      <c r="BL210" s="61"/>
      <c r="BM210" s="62"/>
      <c r="BN210" s="61"/>
      <c r="BO210" s="62"/>
      <c r="BP210" s="104"/>
      <c r="BQ210" s="105"/>
      <c r="BR210" s="105"/>
      <c r="BS210" s="106"/>
      <c r="BT210" s="107"/>
      <c r="BU210" s="107"/>
      <c r="BV210" s="107"/>
      <c r="BW210" s="107"/>
      <c r="BX210" s="108"/>
      <c r="BY210" s="105"/>
      <c r="BZ210" s="105"/>
      <c r="CA210" s="109"/>
      <c r="CC210" s="14"/>
      <c r="CD210" s="59"/>
      <c r="CE210" s="33"/>
      <c r="CF210" s="33"/>
      <c r="CG210" s="33"/>
      <c r="CH210" s="33"/>
      <c r="CI210" s="62"/>
      <c r="CJ210" s="61"/>
      <c r="CK210" s="33"/>
      <c r="CL210" s="174"/>
      <c r="CM210" s="132"/>
      <c r="CN210" s="133"/>
      <c r="CO210" s="108"/>
      <c r="CP210" s="105"/>
      <c r="CQ210" s="105"/>
      <c r="CR210" s="109"/>
    </row>
    <row r="211" spans="1:96" ht="9" customHeight="1">
      <c r="A211" s="18"/>
      <c r="B211" s="18"/>
      <c r="C211" s="18"/>
      <c r="D211" s="18"/>
      <c r="E211" s="18"/>
      <c r="F211" s="18"/>
      <c r="G211" s="33" t="s">
        <v>116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12"/>
      <c r="AE211" s="12"/>
      <c r="AF211" s="148">
        <v>4</v>
      </c>
      <c r="AG211" s="33"/>
      <c r="AH211" s="33">
        <v>4</v>
      </c>
      <c r="AI211" s="33"/>
      <c r="AJ211" s="33">
        <v>2</v>
      </c>
      <c r="AK211" s="60"/>
      <c r="AL211" s="61">
        <v>1</v>
      </c>
      <c r="AM211" s="62"/>
      <c r="AN211" s="112">
        <v>0</v>
      </c>
      <c r="AO211" s="111"/>
      <c r="AP211" s="110">
        <v>0</v>
      </c>
      <c r="AQ211" s="110"/>
      <c r="AR211" s="110">
        <v>0</v>
      </c>
      <c r="AS211" s="73"/>
      <c r="AT211" s="112">
        <v>0</v>
      </c>
      <c r="AU211" s="111"/>
      <c r="AV211" s="59">
        <v>0</v>
      </c>
      <c r="AW211" s="33"/>
      <c r="AX211" s="110">
        <v>0</v>
      </c>
      <c r="AY211" s="73"/>
      <c r="AZ211" s="61">
        <v>0</v>
      </c>
      <c r="BA211" s="62"/>
      <c r="BB211" s="74">
        <v>0</v>
      </c>
      <c r="BC211" s="110"/>
      <c r="BD211" s="110">
        <v>0</v>
      </c>
      <c r="BE211" s="110"/>
      <c r="BF211" s="110">
        <v>0</v>
      </c>
      <c r="BG211" s="111"/>
      <c r="BH211" s="59">
        <v>1</v>
      </c>
      <c r="BI211" s="33"/>
      <c r="BJ211" s="33">
        <v>0</v>
      </c>
      <c r="BK211" s="60"/>
      <c r="BL211" s="61">
        <v>0</v>
      </c>
      <c r="BM211" s="62"/>
      <c r="BN211" s="61">
        <v>0</v>
      </c>
      <c r="BO211" s="62"/>
      <c r="BP211" s="104">
        <f>IF(AH211=0,,AL211/AH211)</f>
        <v>0.25</v>
      </c>
      <c r="BQ211" s="105"/>
      <c r="BR211" s="105"/>
      <c r="BS211" s="106"/>
      <c r="BT211" s="107">
        <f>IF(AH211=0,0,(((AL211-(AN211+AP211+AR211))+2*AN211+3*AP211+4*AR211)/AH211))</f>
        <v>0.25</v>
      </c>
      <c r="BU211" s="107"/>
      <c r="BV211" s="107"/>
      <c r="BW211" s="107"/>
      <c r="BX211" s="108">
        <f>IF(AH211+AX211+AZ211+BD211=0,0,(AL211+AZ211+BD211)/(AH211+AX211+AZ211+BD211))</f>
        <v>0.25</v>
      </c>
      <c r="BY211" s="105"/>
      <c r="BZ211" s="105"/>
      <c r="CA211" s="109"/>
      <c r="CC211" s="14"/>
      <c r="CD211" s="59">
        <v>1</v>
      </c>
      <c r="CE211" s="33"/>
      <c r="CF211" s="33">
        <v>1</v>
      </c>
      <c r="CG211" s="33"/>
      <c r="CH211" s="33">
        <v>0</v>
      </c>
      <c r="CI211" s="62"/>
      <c r="CJ211" s="61">
        <v>0</v>
      </c>
      <c r="CK211" s="33"/>
      <c r="CL211" s="174">
        <v>9</v>
      </c>
      <c r="CM211" s="132"/>
      <c r="CN211" s="133"/>
      <c r="CO211" s="108">
        <f>IF(CD211+CF211+CH211=0,0,(CD211+CF211)/(CD211+CF211+CH211))</f>
        <v>1</v>
      </c>
      <c r="CP211" s="105"/>
      <c r="CQ211" s="105"/>
      <c r="CR211" s="109"/>
    </row>
    <row r="212" spans="1:96" ht="9" customHeight="1">
      <c r="A212" s="18"/>
      <c r="B212" s="18"/>
      <c r="C212" s="18"/>
      <c r="D212" s="18"/>
      <c r="E212" s="18"/>
      <c r="F212" s="18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12"/>
      <c r="AE212" s="12"/>
      <c r="AF212" s="148"/>
      <c r="AG212" s="33"/>
      <c r="AH212" s="33"/>
      <c r="AI212" s="33"/>
      <c r="AJ212" s="33"/>
      <c r="AK212" s="60"/>
      <c r="AL212" s="61"/>
      <c r="AM212" s="62"/>
      <c r="AN212" s="61"/>
      <c r="AO212" s="62"/>
      <c r="AP212" s="33"/>
      <c r="AQ212" s="33"/>
      <c r="AR212" s="33"/>
      <c r="AS212" s="60"/>
      <c r="AT212" s="61"/>
      <c r="AU212" s="62"/>
      <c r="AV212" s="59"/>
      <c r="AW212" s="33"/>
      <c r="AX212" s="33"/>
      <c r="AY212" s="60"/>
      <c r="AZ212" s="61"/>
      <c r="BA212" s="62"/>
      <c r="BB212" s="59"/>
      <c r="BC212" s="33"/>
      <c r="BD212" s="33"/>
      <c r="BE212" s="33"/>
      <c r="BF212" s="33"/>
      <c r="BG212" s="62"/>
      <c r="BH212" s="59"/>
      <c r="BI212" s="33"/>
      <c r="BJ212" s="33"/>
      <c r="BK212" s="60"/>
      <c r="BL212" s="61"/>
      <c r="BM212" s="62"/>
      <c r="BN212" s="61"/>
      <c r="BO212" s="62"/>
      <c r="BP212" s="104"/>
      <c r="BQ212" s="105"/>
      <c r="BR212" s="105"/>
      <c r="BS212" s="106"/>
      <c r="BT212" s="107"/>
      <c r="BU212" s="107"/>
      <c r="BV212" s="107"/>
      <c r="BW212" s="107"/>
      <c r="BX212" s="108"/>
      <c r="BY212" s="105"/>
      <c r="BZ212" s="105"/>
      <c r="CA212" s="109"/>
      <c r="CC212" s="14"/>
      <c r="CD212" s="59"/>
      <c r="CE212" s="33"/>
      <c r="CF212" s="33"/>
      <c r="CG212" s="33"/>
      <c r="CH212" s="33"/>
      <c r="CI212" s="62"/>
      <c r="CJ212" s="61"/>
      <c r="CK212" s="33"/>
      <c r="CL212" s="174"/>
      <c r="CM212" s="132"/>
      <c r="CN212" s="133"/>
      <c r="CO212" s="108"/>
      <c r="CP212" s="105"/>
      <c r="CQ212" s="105"/>
      <c r="CR212" s="109"/>
    </row>
    <row r="213" spans="1:96" ht="9" customHeight="1">
      <c r="A213" s="18"/>
      <c r="B213" s="18"/>
      <c r="C213" s="18"/>
      <c r="D213" s="18"/>
      <c r="E213" s="18"/>
      <c r="F213" s="18"/>
      <c r="G213" s="33" t="s">
        <v>119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12"/>
      <c r="AE213" s="12"/>
      <c r="AF213" s="148">
        <v>4</v>
      </c>
      <c r="AG213" s="33"/>
      <c r="AH213" s="33">
        <v>3</v>
      </c>
      <c r="AI213" s="33"/>
      <c r="AJ213" s="33">
        <v>0</v>
      </c>
      <c r="AK213" s="60"/>
      <c r="AL213" s="61">
        <v>1</v>
      </c>
      <c r="AM213" s="62"/>
      <c r="AN213" s="61">
        <v>0</v>
      </c>
      <c r="AO213" s="62"/>
      <c r="AP213" s="33">
        <v>0</v>
      </c>
      <c r="AQ213" s="33"/>
      <c r="AR213" s="33">
        <v>0</v>
      </c>
      <c r="AS213" s="60"/>
      <c r="AT213" s="61">
        <v>0</v>
      </c>
      <c r="AU213" s="62"/>
      <c r="AV213" s="59">
        <v>1</v>
      </c>
      <c r="AW213" s="33"/>
      <c r="AX213" s="33">
        <v>0</v>
      </c>
      <c r="AY213" s="60"/>
      <c r="AZ213" s="61">
        <v>0</v>
      </c>
      <c r="BA213" s="62"/>
      <c r="BB213" s="59">
        <v>0</v>
      </c>
      <c r="BC213" s="33"/>
      <c r="BD213" s="33">
        <v>0</v>
      </c>
      <c r="BE213" s="33"/>
      <c r="BF213" s="33">
        <v>0</v>
      </c>
      <c r="BG213" s="62"/>
      <c r="BH213" s="59">
        <v>0</v>
      </c>
      <c r="BI213" s="33"/>
      <c r="BJ213" s="33">
        <v>0</v>
      </c>
      <c r="BK213" s="60"/>
      <c r="BL213" s="61">
        <v>1</v>
      </c>
      <c r="BM213" s="62"/>
      <c r="BN213" s="61">
        <v>0</v>
      </c>
      <c r="BO213" s="62"/>
      <c r="BP213" s="104">
        <f>IF(AH213=0,,AL213/AH213)</f>
        <v>0.3333333333333333</v>
      </c>
      <c r="BQ213" s="105"/>
      <c r="BR213" s="105"/>
      <c r="BS213" s="106"/>
      <c r="BT213" s="107">
        <f>IF(AH213=0,0,(((AL213-(AN213+AP213+AR213))+2*AN213+3*AP213+4*AR213)/AH213))</f>
        <v>0.3333333333333333</v>
      </c>
      <c r="BU213" s="107"/>
      <c r="BV213" s="107"/>
      <c r="BW213" s="107"/>
      <c r="BX213" s="108">
        <f>IF(AH213+AX213+AZ213+BD213=0,0,(AL213+AZ213+BD213)/(AH213+AX213+AZ213+BD213))</f>
        <v>0.3333333333333333</v>
      </c>
      <c r="BY213" s="105"/>
      <c r="BZ213" s="105"/>
      <c r="CA213" s="109"/>
      <c r="CC213" s="14"/>
      <c r="CD213" s="59">
        <v>1</v>
      </c>
      <c r="CE213" s="33"/>
      <c r="CF213" s="33">
        <v>0</v>
      </c>
      <c r="CG213" s="33"/>
      <c r="CH213" s="33">
        <v>0</v>
      </c>
      <c r="CI213" s="62"/>
      <c r="CJ213" s="61">
        <v>0</v>
      </c>
      <c r="CK213" s="33"/>
      <c r="CL213" s="174">
        <v>9</v>
      </c>
      <c r="CM213" s="132"/>
      <c r="CN213" s="133"/>
      <c r="CO213" s="108">
        <f>IF(CD213+CF213+CH213=0,0,(CD213+CF213)/(CD213+CF213+CH213))</f>
        <v>1</v>
      </c>
      <c r="CP213" s="105"/>
      <c r="CQ213" s="105"/>
      <c r="CR213" s="109"/>
    </row>
    <row r="214" spans="1:96" ht="9" customHeight="1">
      <c r="A214" s="18"/>
      <c r="B214" s="18"/>
      <c r="C214" s="18"/>
      <c r="D214" s="18"/>
      <c r="E214" s="18"/>
      <c r="F214" s="18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12"/>
      <c r="AE214" s="12"/>
      <c r="AF214" s="148"/>
      <c r="AG214" s="33"/>
      <c r="AH214" s="33"/>
      <c r="AI214" s="33"/>
      <c r="AJ214" s="33"/>
      <c r="AK214" s="60"/>
      <c r="AL214" s="61"/>
      <c r="AM214" s="62"/>
      <c r="AN214" s="61"/>
      <c r="AO214" s="62"/>
      <c r="AP214" s="33"/>
      <c r="AQ214" s="33"/>
      <c r="AR214" s="33"/>
      <c r="AS214" s="60"/>
      <c r="AT214" s="61"/>
      <c r="AU214" s="62"/>
      <c r="AV214" s="59"/>
      <c r="AW214" s="33"/>
      <c r="AX214" s="33"/>
      <c r="AY214" s="60"/>
      <c r="AZ214" s="61"/>
      <c r="BA214" s="62"/>
      <c r="BB214" s="59"/>
      <c r="BC214" s="33"/>
      <c r="BD214" s="33"/>
      <c r="BE214" s="33"/>
      <c r="BF214" s="33"/>
      <c r="BG214" s="62"/>
      <c r="BH214" s="59"/>
      <c r="BI214" s="33"/>
      <c r="BJ214" s="33"/>
      <c r="BK214" s="60"/>
      <c r="BL214" s="61"/>
      <c r="BM214" s="62"/>
      <c r="BN214" s="61"/>
      <c r="BO214" s="62"/>
      <c r="BP214" s="104"/>
      <c r="BQ214" s="105"/>
      <c r="BR214" s="105"/>
      <c r="BS214" s="106"/>
      <c r="BT214" s="107"/>
      <c r="BU214" s="107"/>
      <c r="BV214" s="107"/>
      <c r="BW214" s="107"/>
      <c r="BX214" s="108"/>
      <c r="BY214" s="105"/>
      <c r="BZ214" s="105"/>
      <c r="CA214" s="109"/>
      <c r="CC214" s="14"/>
      <c r="CD214" s="59"/>
      <c r="CE214" s="33"/>
      <c r="CF214" s="33"/>
      <c r="CG214" s="33"/>
      <c r="CH214" s="33"/>
      <c r="CI214" s="62"/>
      <c r="CJ214" s="61"/>
      <c r="CK214" s="33"/>
      <c r="CL214" s="174"/>
      <c r="CM214" s="132"/>
      <c r="CN214" s="133"/>
      <c r="CO214" s="108"/>
      <c r="CP214" s="105"/>
      <c r="CQ214" s="105"/>
      <c r="CR214" s="109"/>
    </row>
    <row r="215" spans="1:96" ht="9" customHeight="1">
      <c r="A215" s="18"/>
      <c r="B215" s="18"/>
      <c r="C215" s="18"/>
      <c r="D215" s="18"/>
      <c r="E215" s="18"/>
      <c r="F215" s="18"/>
      <c r="G215" s="33" t="s">
        <v>118</v>
      </c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12"/>
      <c r="AE215" s="12"/>
      <c r="AF215" s="148">
        <v>4</v>
      </c>
      <c r="AG215" s="33"/>
      <c r="AH215" s="33">
        <v>4</v>
      </c>
      <c r="AI215" s="33"/>
      <c r="AJ215" s="33">
        <v>1</v>
      </c>
      <c r="AK215" s="60"/>
      <c r="AL215" s="61">
        <v>1</v>
      </c>
      <c r="AM215" s="62"/>
      <c r="AN215" s="112">
        <v>0</v>
      </c>
      <c r="AO215" s="111"/>
      <c r="AP215" s="110">
        <v>0</v>
      </c>
      <c r="AQ215" s="110"/>
      <c r="AR215" s="110">
        <v>0</v>
      </c>
      <c r="AS215" s="73"/>
      <c r="AT215" s="112">
        <v>0</v>
      </c>
      <c r="AU215" s="111"/>
      <c r="AV215" s="59">
        <v>0</v>
      </c>
      <c r="AW215" s="33"/>
      <c r="AX215" s="110">
        <v>0</v>
      </c>
      <c r="AY215" s="73"/>
      <c r="AZ215" s="61">
        <v>0</v>
      </c>
      <c r="BA215" s="62"/>
      <c r="BB215" s="74">
        <v>0</v>
      </c>
      <c r="BC215" s="110"/>
      <c r="BD215" s="110">
        <v>0</v>
      </c>
      <c r="BE215" s="110"/>
      <c r="BF215" s="110">
        <v>0</v>
      </c>
      <c r="BG215" s="111"/>
      <c r="BH215" s="59">
        <v>0</v>
      </c>
      <c r="BI215" s="33"/>
      <c r="BJ215" s="33">
        <v>0</v>
      </c>
      <c r="BK215" s="60"/>
      <c r="BL215" s="61">
        <v>0</v>
      </c>
      <c r="BM215" s="62"/>
      <c r="BN215" s="61">
        <v>0</v>
      </c>
      <c r="BO215" s="62"/>
      <c r="BP215" s="104">
        <f>IF(AH215=0,,AL215/AH215)</f>
        <v>0.25</v>
      </c>
      <c r="BQ215" s="105"/>
      <c r="BR215" s="105"/>
      <c r="BS215" s="106"/>
      <c r="BT215" s="107">
        <f>IF(AH215=0,0,(((AL215-(AN215+AP215+AR215))+2*AN215+3*AP215+4*AR215)/AH215))</f>
        <v>0.25</v>
      </c>
      <c r="BU215" s="107"/>
      <c r="BV215" s="107"/>
      <c r="BW215" s="107"/>
      <c r="BX215" s="108">
        <f>IF(AH215+AX215+AZ215+BD215=0,0,(AL215+AZ215+BD215)/(AH215+AX215+AZ215+BD215))</f>
        <v>0.25</v>
      </c>
      <c r="BY215" s="105"/>
      <c r="BZ215" s="105"/>
      <c r="CA215" s="109"/>
      <c r="CC215" s="14"/>
      <c r="CD215" s="59">
        <v>12</v>
      </c>
      <c r="CE215" s="33"/>
      <c r="CF215" s="33">
        <v>0</v>
      </c>
      <c r="CG215" s="33"/>
      <c r="CH215" s="33">
        <v>0</v>
      </c>
      <c r="CI215" s="62"/>
      <c r="CJ215" s="61">
        <v>0</v>
      </c>
      <c r="CK215" s="33"/>
      <c r="CL215" s="174">
        <v>9</v>
      </c>
      <c r="CM215" s="132"/>
      <c r="CN215" s="133"/>
      <c r="CO215" s="108">
        <f>IF(CD215+CF215+CH215=0,0,(CD215+CF215)/(CD215+CF215+CH215))</f>
        <v>1</v>
      </c>
      <c r="CP215" s="105"/>
      <c r="CQ215" s="105"/>
      <c r="CR215" s="109"/>
    </row>
    <row r="216" spans="1:96" ht="9" customHeight="1">
      <c r="A216" s="18"/>
      <c r="B216" s="18"/>
      <c r="C216" s="18"/>
      <c r="D216" s="18"/>
      <c r="E216" s="18"/>
      <c r="F216" s="18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12"/>
      <c r="AE216" s="12"/>
      <c r="AF216" s="148"/>
      <c r="AG216" s="33"/>
      <c r="AH216" s="33"/>
      <c r="AI216" s="33"/>
      <c r="AJ216" s="33"/>
      <c r="AK216" s="60"/>
      <c r="AL216" s="61"/>
      <c r="AM216" s="62"/>
      <c r="AN216" s="61"/>
      <c r="AO216" s="62"/>
      <c r="AP216" s="33"/>
      <c r="AQ216" s="33"/>
      <c r="AR216" s="33"/>
      <c r="AS216" s="60"/>
      <c r="AT216" s="61"/>
      <c r="AU216" s="62"/>
      <c r="AV216" s="59"/>
      <c r="AW216" s="33"/>
      <c r="AX216" s="33"/>
      <c r="AY216" s="60"/>
      <c r="AZ216" s="61"/>
      <c r="BA216" s="62"/>
      <c r="BB216" s="59"/>
      <c r="BC216" s="33"/>
      <c r="BD216" s="33"/>
      <c r="BE216" s="33"/>
      <c r="BF216" s="33"/>
      <c r="BG216" s="62"/>
      <c r="BH216" s="59"/>
      <c r="BI216" s="33"/>
      <c r="BJ216" s="33"/>
      <c r="BK216" s="60"/>
      <c r="BL216" s="61"/>
      <c r="BM216" s="62"/>
      <c r="BN216" s="61"/>
      <c r="BO216" s="62"/>
      <c r="BP216" s="104"/>
      <c r="BQ216" s="105"/>
      <c r="BR216" s="105"/>
      <c r="BS216" s="106"/>
      <c r="BT216" s="107"/>
      <c r="BU216" s="107"/>
      <c r="BV216" s="107"/>
      <c r="BW216" s="107"/>
      <c r="BX216" s="108"/>
      <c r="BY216" s="105"/>
      <c r="BZ216" s="105"/>
      <c r="CA216" s="109"/>
      <c r="CC216" s="14"/>
      <c r="CD216" s="59"/>
      <c r="CE216" s="33"/>
      <c r="CF216" s="33"/>
      <c r="CG216" s="33"/>
      <c r="CH216" s="33"/>
      <c r="CI216" s="62"/>
      <c r="CJ216" s="61"/>
      <c r="CK216" s="33"/>
      <c r="CL216" s="174"/>
      <c r="CM216" s="132"/>
      <c r="CN216" s="133"/>
      <c r="CO216" s="108"/>
      <c r="CP216" s="105"/>
      <c r="CQ216" s="105"/>
      <c r="CR216" s="109"/>
    </row>
    <row r="217" spans="1:96" ht="9" customHeight="1">
      <c r="A217" s="18"/>
      <c r="B217" s="18"/>
      <c r="C217" s="18"/>
      <c r="D217" s="18"/>
      <c r="E217" s="18"/>
      <c r="F217" s="18"/>
      <c r="G217" s="33" t="s">
        <v>117</v>
      </c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12"/>
      <c r="AE217" s="12"/>
      <c r="AF217" s="148">
        <v>4</v>
      </c>
      <c r="AG217" s="33"/>
      <c r="AH217" s="33">
        <v>3</v>
      </c>
      <c r="AI217" s="33"/>
      <c r="AJ217" s="33">
        <v>1</v>
      </c>
      <c r="AK217" s="60"/>
      <c r="AL217" s="61">
        <v>0</v>
      </c>
      <c r="AM217" s="62"/>
      <c r="AN217" s="61">
        <v>0</v>
      </c>
      <c r="AO217" s="62"/>
      <c r="AP217" s="33">
        <v>0</v>
      </c>
      <c r="AQ217" s="33"/>
      <c r="AR217" s="33">
        <v>0</v>
      </c>
      <c r="AS217" s="60"/>
      <c r="AT217" s="61">
        <v>0</v>
      </c>
      <c r="AU217" s="62"/>
      <c r="AV217" s="59">
        <v>0</v>
      </c>
      <c r="AW217" s="33"/>
      <c r="AX217" s="33">
        <v>0</v>
      </c>
      <c r="AY217" s="60"/>
      <c r="AZ217" s="61">
        <v>1</v>
      </c>
      <c r="BA217" s="62"/>
      <c r="BB217" s="59">
        <v>0</v>
      </c>
      <c r="BC217" s="33"/>
      <c r="BD217" s="33">
        <v>0</v>
      </c>
      <c r="BE217" s="33"/>
      <c r="BF217" s="33">
        <v>0</v>
      </c>
      <c r="BG217" s="62"/>
      <c r="BH217" s="59">
        <v>0</v>
      </c>
      <c r="BI217" s="33"/>
      <c r="BJ217" s="33">
        <v>0</v>
      </c>
      <c r="BK217" s="60"/>
      <c r="BL217" s="61">
        <v>0</v>
      </c>
      <c r="BM217" s="62"/>
      <c r="BN217" s="61">
        <v>0</v>
      </c>
      <c r="BO217" s="62"/>
      <c r="BP217" s="104">
        <f>IF(AH217=0,,AL217/AH217)</f>
        <v>0</v>
      </c>
      <c r="BQ217" s="105"/>
      <c r="BR217" s="105"/>
      <c r="BS217" s="106"/>
      <c r="BT217" s="107">
        <f>IF(AH217=0,0,(((AL217-(AN217+AP217+AR217))+2*AN217+3*AP217+4*AR217)/AH217))</f>
        <v>0</v>
      </c>
      <c r="BU217" s="107"/>
      <c r="BV217" s="107"/>
      <c r="BW217" s="107"/>
      <c r="BX217" s="108">
        <f>IF(AH217+AX217+AZ217+BD217=0,0,(AL217+AZ217+BD217)/(AH217+AX217+AZ217+BD217))</f>
        <v>0.25</v>
      </c>
      <c r="BY217" s="105"/>
      <c r="BZ217" s="105"/>
      <c r="CA217" s="109"/>
      <c r="CC217" s="14"/>
      <c r="CD217" s="59">
        <v>2</v>
      </c>
      <c r="CE217" s="33"/>
      <c r="CF217" s="33">
        <v>3</v>
      </c>
      <c r="CG217" s="33"/>
      <c r="CH217" s="33">
        <v>1</v>
      </c>
      <c r="CI217" s="62"/>
      <c r="CJ217" s="61">
        <v>0</v>
      </c>
      <c r="CK217" s="33"/>
      <c r="CL217" s="174">
        <v>9</v>
      </c>
      <c r="CM217" s="132"/>
      <c r="CN217" s="133"/>
      <c r="CO217" s="108">
        <f>IF(CD217+CF217+CH217=0,0,(CD217+CF217)/(CD217+CF217+CH217))</f>
        <v>0.8333333333333334</v>
      </c>
      <c r="CP217" s="105"/>
      <c r="CQ217" s="105"/>
      <c r="CR217" s="109"/>
    </row>
    <row r="218" spans="1:96" ht="9" customHeight="1">
      <c r="A218" s="18"/>
      <c r="B218" s="18"/>
      <c r="C218" s="18"/>
      <c r="D218" s="18"/>
      <c r="E218" s="18"/>
      <c r="F218" s="18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12"/>
      <c r="AE218" s="12"/>
      <c r="AF218" s="148"/>
      <c r="AG218" s="33"/>
      <c r="AH218" s="33"/>
      <c r="AI218" s="33"/>
      <c r="AJ218" s="33"/>
      <c r="AK218" s="60"/>
      <c r="AL218" s="61"/>
      <c r="AM218" s="62"/>
      <c r="AN218" s="61"/>
      <c r="AO218" s="62"/>
      <c r="AP218" s="33"/>
      <c r="AQ218" s="33"/>
      <c r="AR218" s="33"/>
      <c r="AS218" s="60"/>
      <c r="AT218" s="61"/>
      <c r="AU218" s="62"/>
      <c r="AV218" s="59"/>
      <c r="AW218" s="33"/>
      <c r="AX218" s="33"/>
      <c r="AY218" s="60"/>
      <c r="AZ218" s="61"/>
      <c r="BA218" s="62"/>
      <c r="BB218" s="59"/>
      <c r="BC218" s="33"/>
      <c r="BD218" s="33"/>
      <c r="BE218" s="33"/>
      <c r="BF218" s="33"/>
      <c r="BG218" s="62"/>
      <c r="BH218" s="59"/>
      <c r="BI218" s="33"/>
      <c r="BJ218" s="33"/>
      <c r="BK218" s="60"/>
      <c r="BL218" s="61"/>
      <c r="BM218" s="62"/>
      <c r="BN218" s="61"/>
      <c r="BO218" s="62"/>
      <c r="BP218" s="104"/>
      <c r="BQ218" s="105"/>
      <c r="BR218" s="105"/>
      <c r="BS218" s="106"/>
      <c r="BT218" s="107"/>
      <c r="BU218" s="107"/>
      <c r="BV218" s="107"/>
      <c r="BW218" s="107"/>
      <c r="BX218" s="108"/>
      <c r="BY218" s="105"/>
      <c r="BZ218" s="105"/>
      <c r="CA218" s="109"/>
      <c r="CC218" s="14"/>
      <c r="CD218" s="59"/>
      <c r="CE218" s="33"/>
      <c r="CF218" s="33"/>
      <c r="CG218" s="33"/>
      <c r="CH218" s="33"/>
      <c r="CI218" s="62"/>
      <c r="CJ218" s="61"/>
      <c r="CK218" s="33"/>
      <c r="CL218" s="174"/>
      <c r="CM218" s="132"/>
      <c r="CN218" s="133"/>
      <c r="CO218" s="108"/>
      <c r="CP218" s="105"/>
      <c r="CQ218" s="105"/>
      <c r="CR218" s="109"/>
    </row>
    <row r="219" spans="1:96" ht="9" customHeight="1">
      <c r="A219" s="18"/>
      <c r="B219" s="18"/>
      <c r="C219" s="18"/>
      <c r="D219" s="18"/>
      <c r="E219" s="18"/>
      <c r="F219" s="18"/>
      <c r="G219" s="33" t="s">
        <v>104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12"/>
      <c r="AE219" s="12"/>
      <c r="AF219" s="148">
        <v>4</v>
      </c>
      <c r="AG219" s="33"/>
      <c r="AH219" s="33">
        <v>4</v>
      </c>
      <c r="AI219" s="33"/>
      <c r="AJ219" s="33">
        <v>3</v>
      </c>
      <c r="AK219" s="60"/>
      <c r="AL219" s="61">
        <v>3</v>
      </c>
      <c r="AM219" s="62"/>
      <c r="AN219" s="112">
        <v>0</v>
      </c>
      <c r="AO219" s="111"/>
      <c r="AP219" s="110">
        <v>0</v>
      </c>
      <c r="AQ219" s="110"/>
      <c r="AR219" s="110">
        <v>0</v>
      </c>
      <c r="AS219" s="73"/>
      <c r="AT219" s="112">
        <v>0</v>
      </c>
      <c r="AU219" s="111"/>
      <c r="AV219" s="59">
        <v>0</v>
      </c>
      <c r="AW219" s="33"/>
      <c r="AX219" s="110">
        <v>0</v>
      </c>
      <c r="AY219" s="73"/>
      <c r="AZ219" s="61">
        <v>0</v>
      </c>
      <c r="BA219" s="62"/>
      <c r="BB219" s="74">
        <v>0</v>
      </c>
      <c r="BC219" s="110"/>
      <c r="BD219" s="110">
        <v>0</v>
      </c>
      <c r="BE219" s="110"/>
      <c r="BF219" s="110">
        <v>0</v>
      </c>
      <c r="BG219" s="111"/>
      <c r="BH219" s="59">
        <v>3</v>
      </c>
      <c r="BI219" s="33"/>
      <c r="BJ219" s="33">
        <v>0</v>
      </c>
      <c r="BK219" s="60"/>
      <c r="BL219" s="61">
        <v>1</v>
      </c>
      <c r="BM219" s="62"/>
      <c r="BN219" s="61">
        <v>1</v>
      </c>
      <c r="BO219" s="62"/>
      <c r="BP219" s="104">
        <f>IF(AH219=0,,AL219/AH219)</f>
        <v>0.75</v>
      </c>
      <c r="BQ219" s="105"/>
      <c r="BR219" s="105"/>
      <c r="BS219" s="106"/>
      <c r="BT219" s="107">
        <f>IF(AH219=0,0,(((AL219-(AN219+AP219+AR219))+2*AN219+3*AP219+4*AR219)/AH219))</f>
        <v>0.75</v>
      </c>
      <c r="BU219" s="107"/>
      <c r="BV219" s="107"/>
      <c r="BW219" s="107"/>
      <c r="BX219" s="108">
        <f>IF(AH219+AX219+AZ219+BD219=0,0,(AL219+AZ219+BD219)/(AH219+AX219+AZ219+BD219))</f>
        <v>0.75</v>
      </c>
      <c r="BY219" s="105"/>
      <c r="BZ219" s="105"/>
      <c r="CA219" s="109"/>
      <c r="CC219" s="14"/>
      <c r="CD219" s="59">
        <v>1</v>
      </c>
      <c r="CE219" s="33"/>
      <c r="CF219" s="33">
        <v>0</v>
      </c>
      <c r="CG219" s="33"/>
      <c r="CH219" s="33">
        <v>0</v>
      </c>
      <c r="CI219" s="62"/>
      <c r="CJ219" s="61">
        <v>0</v>
      </c>
      <c r="CK219" s="33"/>
      <c r="CL219" s="174">
        <v>9</v>
      </c>
      <c r="CM219" s="132"/>
      <c r="CN219" s="133"/>
      <c r="CO219" s="108">
        <f>IF(CD219+CF219+CH219=0,0,(CD219+CF219)/(CD219+CF219+CH219))</f>
        <v>1</v>
      </c>
      <c r="CP219" s="105"/>
      <c r="CQ219" s="105"/>
      <c r="CR219" s="109"/>
    </row>
    <row r="220" spans="1:96" ht="9" customHeight="1" thickBot="1">
      <c r="A220" s="18"/>
      <c r="B220" s="18"/>
      <c r="C220" s="18"/>
      <c r="D220" s="18"/>
      <c r="E220" s="18"/>
      <c r="F220" s="18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12"/>
      <c r="AE220" s="12"/>
      <c r="AF220" s="148"/>
      <c r="AG220" s="33"/>
      <c r="AH220" s="33"/>
      <c r="AI220" s="33"/>
      <c r="AJ220" s="33"/>
      <c r="AK220" s="60"/>
      <c r="AL220" s="61"/>
      <c r="AM220" s="62"/>
      <c r="AN220" s="61"/>
      <c r="AO220" s="62"/>
      <c r="AP220" s="33"/>
      <c r="AQ220" s="33"/>
      <c r="AR220" s="33"/>
      <c r="AS220" s="60"/>
      <c r="AT220" s="61"/>
      <c r="AU220" s="62"/>
      <c r="AV220" s="59"/>
      <c r="AW220" s="33"/>
      <c r="AX220" s="33"/>
      <c r="AY220" s="60"/>
      <c r="AZ220" s="61"/>
      <c r="BA220" s="62"/>
      <c r="BB220" s="59"/>
      <c r="BC220" s="33"/>
      <c r="BD220" s="33"/>
      <c r="BE220" s="33"/>
      <c r="BF220" s="33"/>
      <c r="BG220" s="62"/>
      <c r="BH220" s="59"/>
      <c r="BI220" s="33"/>
      <c r="BJ220" s="33"/>
      <c r="BK220" s="60"/>
      <c r="BL220" s="61"/>
      <c r="BM220" s="62"/>
      <c r="BN220" s="61"/>
      <c r="BO220" s="62"/>
      <c r="BP220" s="104"/>
      <c r="BQ220" s="105"/>
      <c r="BR220" s="105"/>
      <c r="BS220" s="106"/>
      <c r="BT220" s="107"/>
      <c r="BU220" s="107"/>
      <c r="BV220" s="107"/>
      <c r="BW220" s="107"/>
      <c r="BX220" s="108"/>
      <c r="BY220" s="105"/>
      <c r="BZ220" s="105"/>
      <c r="CA220" s="109"/>
      <c r="CC220" s="14"/>
      <c r="CD220" s="59"/>
      <c r="CE220" s="33"/>
      <c r="CF220" s="33"/>
      <c r="CG220" s="33"/>
      <c r="CH220" s="33"/>
      <c r="CI220" s="62"/>
      <c r="CJ220" s="61"/>
      <c r="CK220" s="33"/>
      <c r="CL220" s="174"/>
      <c r="CM220" s="132"/>
      <c r="CN220" s="133"/>
      <c r="CO220" s="108"/>
      <c r="CP220" s="105"/>
      <c r="CQ220" s="105"/>
      <c r="CR220" s="109"/>
    </row>
    <row r="221" spans="1:96" ht="9" customHeight="1" thickTop="1">
      <c r="A221" s="13"/>
      <c r="B221" s="13"/>
      <c r="C221" s="13"/>
      <c r="D221" s="13"/>
      <c r="E221" s="13"/>
      <c r="F221" s="13"/>
      <c r="G221" s="34" t="s">
        <v>37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6"/>
      <c r="AD221" s="19"/>
      <c r="AE221" s="19"/>
      <c r="AF221" s="34">
        <f>SUM(AF203:AG220)</f>
        <v>39</v>
      </c>
      <c r="AG221" s="35"/>
      <c r="AH221" s="35">
        <f>SUM(AH203:AI220)</f>
        <v>34</v>
      </c>
      <c r="AI221" s="35"/>
      <c r="AJ221" s="35">
        <f>SUM(AJ203:AK220)</f>
        <v>11</v>
      </c>
      <c r="AK221" s="100"/>
      <c r="AL221" s="102">
        <f>SUM(AL203:AM220)</f>
        <v>8</v>
      </c>
      <c r="AM221" s="54"/>
      <c r="AN221" s="52">
        <f>SUM(AN203:AO220)</f>
        <v>1</v>
      </c>
      <c r="AO221" s="35"/>
      <c r="AP221" s="35">
        <f>SUM(AP203:AQ220)</f>
        <v>0</v>
      </c>
      <c r="AQ221" s="35"/>
      <c r="AR221" s="35">
        <f>SUM(AR203:AS220)</f>
        <v>0</v>
      </c>
      <c r="AS221" s="100"/>
      <c r="AT221" s="102">
        <f>SUM(AT203:AU220)</f>
        <v>0</v>
      </c>
      <c r="AU221" s="54"/>
      <c r="AV221" s="52">
        <f>SUM(AV203:AW220)</f>
        <v>3</v>
      </c>
      <c r="AW221" s="35"/>
      <c r="AX221" s="35">
        <f>SUM(AX203:AY220)</f>
        <v>0</v>
      </c>
      <c r="AY221" s="100"/>
      <c r="AZ221" s="102">
        <f>SUM(AZ203:BA220)</f>
        <v>2</v>
      </c>
      <c r="BA221" s="54"/>
      <c r="BB221" s="52">
        <f>SUM(BB203:BC220)</f>
        <v>0</v>
      </c>
      <c r="BC221" s="35"/>
      <c r="BD221" s="35">
        <f>SUM(BD203:BE220)</f>
        <v>0</v>
      </c>
      <c r="BE221" s="35"/>
      <c r="BF221" s="35">
        <f>SUM(BF203:BG220)</f>
        <v>0</v>
      </c>
      <c r="BG221" s="54"/>
      <c r="BH221" s="52">
        <f>SUM(BH203:BI220)</f>
        <v>4</v>
      </c>
      <c r="BI221" s="35"/>
      <c r="BJ221" s="35">
        <f>SUM(BJ203:BK220)</f>
        <v>3</v>
      </c>
      <c r="BK221" s="100"/>
      <c r="BL221" s="102">
        <f>SUM(BL203:BM220)</f>
        <v>7</v>
      </c>
      <c r="BM221" s="54"/>
      <c r="BN221" s="102">
        <f>SUM(BN203:BO220)</f>
        <v>2</v>
      </c>
      <c r="BO221" s="54"/>
      <c r="BP221" s="149">
        <f>IF(AH221=0,,AL221/AH221)</f>
        <v>0.23529411764705882</v>
      </c>
      <c r="BQ221" s="95"/>
      <c r="BR221" s="95"/>
      <c r="BS221" s="150"/>
      <c r="BT221" s="153">
        <f>IF(AH221=0,0,(((AL221-(AN221+AP221+AR221))+2*AN221+3*AP221+4*AR221)/AH221))</f>
        <v>0.2647058823529412</v>
      </c>
      <c r="BU221" s="153"/>
      <c r="BV221" s="153"/>
      <c r="BW221" s="153"/>
      <c r="BX221" s="94">
        <f>IF(AH221+AX221+AZ221+BD221=0,0,(AL221+AZ221+BD221)/(AH221+AX221+AZ221+BD221))</f>
        <v>0.2777777777777778</v>
      </c>
      <c r="BY221" s="95"/>
      <c r="BZ221" s="95"/>
      <c r="CA221" s="96"/>
      <c r="CB221" s="6"/>
      <c r="CC221" s="14"/>
      <c r="CD221" s="52">
        <f>SUM(CD203:CE220)</f>
        <v>27</v>
      </c>
      <c r="CE221" s="35"/>
      <c r="CF221" s="35">
        <f>SUM(CF203:CG220)</f>
        <v>8</v>
      </c>
      <c r="CG221" s="35"/>
      <c r="CH221" s="35">
        <f>SUM(CH203:CI220)</f>
        <v>1</v>
      </c>
      <c r="CI221" s="54"/>
      <c r="CJ221" s="102">
        <f>SUM(CJ203:CK220)</f>
        <v>0</v>
      </c>
      <c r="CK221" s="35"/>
      <c r="CL221" s="113">
        <f>SUM(CL203:CN220)/9</f>
        <v>9</v>
      </c>
      <c r="CM221" s="114"/>
      <c r="CN221" s="123"/>
      <c r="CO221" s="94">
        <f>IF(CD221+CF221+CH221=0,0,(CD221+CF221)/(CD221+CF221+CH221))</f>
        <v>0.9722222222222222</v>
      </c>
      <c r="CP221" s="95"/>
      <c r="CQ221" s="95"/>
      <c r="CR221" s="96"/>
    </row>
    <row r="222" spans="1:96" ht="9" customHeight="1" thickBot="1">
      <c r="A222" s="13"/>
      <c r="B222" s="13"/>
      <c r="C222" s="13"/>
      <c r="D222" s="13"/>
      <c r="E222" s="13"/>
      <c r="F222" s="13"/>
      <c r="G222" s="37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9"/>
      <c r="AD222" s="19"/>
      <c r="AE222" s="19"/>
      <c r="AF222" s="37"/>
      <c r="AG222" s="38"/>
      <c r="AH222" s="38"/>
      <c r="AI222" s="38"/>
      <c r="AJ222" s="38"/>
      <c r="AK222" s="101"/>
      <c r="AL222" s="103"/>
      <c r="AM222" s="55"/>
      <c r="AN222" s="53"/>
      <c r="AO222" s="38"/>
      <c r="AP222" s="38"/>
      <c r="AQ222" s="38"/>
      <c r="AR222" s="38"/>
      <c r="AS222" s="101"/>
      <c r="AT222" s="103"/>
      <c r="AU222" s="55"/>
      <c r="AV222" s="53"/>
      <c r="AW222" s="38"/>
      <c r="AX222" s="38"/>
      <c r="AY222" s="101"/>
      <c r="AZ222" s="103"/>
      <c r="BA222" s="55"/>
      <c r="BB222" s="53"/>
      <c r="BC222" s="38"/>
      <c r="BD222" s="38"/>
      <c r="BE222" s="38"/>
      <c r="BF222" s="38"/>
      <c r="BG222" s="55"/>
      <c r="BH222" s="53"/>
      <c r="BI222" s="38"/>
      <c r="BJ222" s="38"/>
      <c r="BK222" s="101"/>
      <c r="BL222" s="103"/>
      <c r="BM222" s="55"/>
      <c r="BN222" s="103"/>
      <c r="BO222" s="55"/>
      <c r="BP222" s="151"/>
      <c r="BQ222" s="98"/>
      <c r="BR222" s="98"/>
      <c r="BS222" s="152"/>
      <c r="BT222" s="154"/>
      <c r="BU222" s="154"/>
      <c r="BV222" s="154"/>
      <c r="BW222" s="154"/>
      <c r="BX222" s="97"/>
      <c r="BY222" s="98"/>
      <c r="BZ222" s="98"/>
      <c r="CA222" s="99"/>
      <c r="CB222" s="6"/>
      <c r="CC222" s="14"/>
      <c r="CD222" s="53"/>
      <c r="CE222" s="38"/>
      <c r="CF222" s="38"/>
      <c r="CG222" s="38"/>
      <c r="CH222" s="38"/>
      <c r="CI222" s="55"/>
      <c r="CJ222" s="103"/>
      <c r="CK222" s="38"/>
      <c r="CL222" s="116"/>
      <c r="CM222" s="117"/>
      <c r="CN222" s="125"/>
      <c r="CO222" s="97"/>
      <c r="CP222" s="98"/>
      <c r="CQ222" s="98"/>
      <c r="CR222" s="99"/>
    </row>
    <row r="223" spans="16:75" ht="9" customHeight="1" thickTop="1">
      <c r="P223" s="12"/>
      <c r="Q223" s="12"/>
      <c r="R223" s="12"/>
      <c r="S223" s="12"/>
      <c r="T223" s="12"/>
      <c r="BN223" s="12"/>
      <c r="BO223" s="12"/>
      <c r="BP223" s="12"/>
      <c r="BQ223" s="12"/>
      <c r="BR223" s="12"/>
      <c r="BT223" s="1"/>
      <c r="BU223" s="2"/>
      <c r="BV223" s="1"/>
      <c r="BW223" s="1"/>
    </row>
    <row r="224" spans="16:73" ht="9" customHeight="1">
      <c r="P224" s="12"/>
      <c r="Q224" s="12"/>
      <c r="R224" s="12"/>
      <c r="S224" s="12"/>
      <c r="T224" s="12"/>
      <c r="BN224" s="12"/>
      <c r="BO224" s="12"/>
      <c r="BP224" s="12"/>
      <c r="BQ224" s="12"/>
      <c r="BR224" s="12"/>
      <c r="BU224" s="12"/>
    </row>
    <row r="225" spans="16:96" ht="9" customHeight="1">
      <c r="P225" s="12"/>
      <c r="Q225" s="12"/>
      <c r="R225" s="12"/>
      <c r="S225" s="12"/>
      <c r="T225" s="12"/>
      <c r="BN225" s="12"/>
      <c r="BO225" s="12"/>
      <c r="BP225" s="12"/>
      <c r="BQ225" s="12"/>
      <c r="BR225" s="12"/>
      <c r="BU225" s="12"/>
      <c r="CL225" s="177" t="s">
        <v>39</v>
      </c>
      <c r="CM225" s="177"/>
      <c r="CN225" s="177"/>
      <c r="CO225" s="177"/>
      <c r="CP225" s="178">
        <v>0</v>
      </c>
      <c r="CQ225" s="178"/>
      <c r="CR225" s="178"/>
    </row>
    <row r="226" spans="16:96" ht="9" customHeight="1">
      <c r="P226" s="12"/>
      <c r="Q226" s="12"/>
      <c r="R226" s="12"/>
      <c r="S226" s="12"/>
      <c r="T226" s="12"/>
      <c r="BN226" s="12"/>
      <c r="BO226" s="12"/>
      <c r="BP226" s="12"/>
      <c r="BQ226" s="12"/>
      <c r="BR226" s="12"/>
      <c r="BU226" s="12"/>
      <c r="CL226" s="177"/>
      <c r="CM226" s="177"/>
      <c r="CN226" s="177"/>
      <c r="CO226" s="177"/>
      <c r="CP226" s="178"/>
      <c r="CQ226" s="178"/>
      <c r="CR226" s="178"/>
    </row>
    <row r="227" spans="16:96" ht="9" customHeight="1">
      <c r="P227" s="12"/>
      <c r="Q227" s="12"/>
      <c r="R227" s="12"/>
      <c r="S227" s="12"/>
      <c r="T227" s="12"/>
      <c r="BN227" s="12"/>
      <c r="BO227" s="12"/>
      <c r="BP227" s="12"/>
      <c r="BQ227" s="12"/>
      <c r="BR227" s="12"/>
      <c r="BU227" s="12"/>
      <c r="CL227" s="177"/>
      <c r="CM227" s="177"/>
      <c r="CN227" s="177"/>
      <c r="CO227" s="177"/>
      <c r="CP227" s="178"/>
      <c r="CQ227" s="178"/>
      <c r="CR227" s="178"/>
    </row>
    <row r="228" spans="16:73" ht="9" customHeight="1">
      <c r="P228" s="12"/>
      <c r="Q228" s="12"/>
      <c r="R228" s="12"/>
      <c r="S228" s="12"/>
      <c r="T228" s="12"/>
      <c r="BN228" s="12"/>
      <c r="BO228" s="12"/>
      <c r="BP228" s="12"/>
      <c r="BQ228" s="12"/>
      <c r="BR228" s="12"/>
      <c r="BU228" s="12"/>
    </row>
    <row r="229" spans="16:73" ht="9" customHeight="1">
      <c r="P229" s="12"/>
      <c r="Q229" s="12"/>
      <c r="R229" s="12"/>
      <c r="S229" s="12"/>
      <c r="T229" s="12"/>
      <c r="BN229" s="12"/>
      <c r="BO229" s="12"/>
      <c r="BP229" s="12"/>
      <c r="BQ229" s="12"/>
      <c r="BR229" s="12"/>
      <c r="BU229" s="12"/>
    </row>
    <row r="230" spans="7:26" ht="9" customHeight="1" thickBot="1"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78" ht="9" customHeight="1" thickTop="1">
      <c r="A231" s="13"/>
      <c r="B231" s="13"/>
      <c r="C231" s="13"/>
      <c r="D231" s="13"/>
      <c r="E231" s="13"/>
      <c r="F231" s="13"/>
      <c r="G231" s="27" t="s">
        <v>33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19"/>
      <c r="AE231" s="19"/>
      <c r="AF231" s="29" t="s">
        <v>53</v>
      </c>
      <c r="AG231" s="30"/>
      <c r="AH231" s="40" t="s">
        <v>52</v>
      </c>
      <c r="AI231" s="30"/>
      <c r="AJ231" s="40" t="s">
        <v>26</v>
      </c>
      <c r="AK231" s="42"/>
      <c r="AL231" s="102" t="s">
        <v>18</v>
      </c>
      <c r="AM231" s="35"/>
      <c r="AN231" s="54"/>
      <c r="AO231" s="52" t="s">
        <v>27</v>
      </c>
      <c r="AP231" s="35"/>
      <c r="AQ231" s="35" t="s">
        <v>1</v>
      </c>
      <c r="AR231" s="35"/>
      <c r="AS231" s="35" t="s">
        <v>2</v>
      </c>
      <c r="AT231" s="54"/>
      <c r="AU231" s="102" t="s">
        <v>28</v>
      </c>
      <c r="AV231" s="54"/>
      <c r="AW231" s="102" t="s">
        <v>3</v>
      </c>
      <c r="AX231" s="54"/>
      <c r="AY231" s="52" t="s">
        <v>4</v>
      </c>
      <c r="AZ231" s="35"/>
      <c r="BA231" s="35" t="s">
        <v>5</v>
      </c>
      <c r="BB231" s="35"/>
      <c r="BC231" s="35" t="s">
        <v>6</v>
      </c>
      <c r="BD231" s="54"/>
      <c r="BE231" s="52" t="s">
        <v>8</v>
      </c>
      <c r="BF231" s="35"/>
      <c r="BG231" s="35" t="s">
        <v>9</v>
      </c>
      <c r="BH231" s="54"/>
      <c r="BI231" s="102" t="s">
        <v>10</v>
      </c>
      <c r="BJ231" s="54"/>
      <c r="BK231" s="52" t="s">
        <v>11</v>
      </c>
      <c r="BL231" s="35"/>
      <c r="BM231" s="35" t="s">
        <v>12</v>
      </c>
      <c r="BN231" s="35"/>
      <c r="BO231" s="35" t="s">
        <v>13</v>
      </c>
      <c r="BP231" s="54"/>
      <c r="BQ231" s="102" t="s">
        <v>16</v>
      </c>
      <c r="BR231" s="54"/>
      <c r="BS231" s="52" t="s">
        <v>30</v>
      </c>
      <c r="BT231" s="35"/>
      <c r="BU231" s="35" t="s">
        <v>31</v>
      </c>
      <c r="BV231" s="54"/>
      <c r="BW231" s="52" t="s">
        <v>32</v>
      </c>
      <c r="BX231" s="35"/>
      <c r="BY231" s="35"/>
      <c r="BZ231" s="36"/>
    </row>
    <row r="232" spans="1:78" ht="9" customHeight="1" thickBot="1">
      <c r="A232" s="13"/>
      <c r="B232" s="13"/>
      <c r="C232" s="13"/>
      <c r="D232" s="13"/>
      <c r="E232" s="13"/>
      <c r="F232" s="13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19"/>
      <c r="AE232" s="19"/>
      <c r="AF232" s="26"/>
      <c r="AG232" s="25"/>
      <c r="AH232" s="41"/>
      <c r="AI232" s="25"/>
      <c r="AJ232" s="41"/>
      <c r="AK232" s="43"/>
      <c r="AL232" s="146"/>
      <c r="AM232" s="141"/>
      <c r="AN232" s="142"/>
      <c r="AO232" s="143"/>
      <c r="AP232" s="141"/>
      <c r="AQ232" s="141"/>
      <c r="AR232" s="141"/>
      <c r="AS232" s="141"/>
      <c r="AT232" s="142"/>
      <c r="AU232" s="146"/>
      <c r="AV232" s="142"/>
      <c r="AW232" s="146"/>
      <c r="AX232" s="142"/>
      <c r="AY232" s="143"/>
      <c r="AZ232" s="141"/>
      <c r="BA232" s="141"/>
      <c r="BB232" s="141"/>
      <c r="BC232" s="141"/>
      <c r="BD232" s="142"/>
      <c r="BE232" s="143"/>
      <c r="BF232" s="141"/>
      <c r="BG232" s="141"/>
      <c r="BH232" s="142"/>
      <c r="BI232" s="146"/>
      <c r="BJ232" s="142"/>
      <c r="BK232" s="143"/>
      <c r="BL232" s="141"/>
      <c r="BM232" s="141"/>
      <c r="BN232" s="141"/>
      <c r="BO232" s="141"/>
      <c r="BP232" s="142"/>
      <c r="BQ232" s="146"/>
      <c r="BR232" s="142"/>
      <c r="BS232" s="143"/>
      <c r="BT232" s="141"/>
      <c r="BU232" s="141"/>
      <c r="BV232" s="142"/>
      <c r="BW232" s="143"/>
      <c r="BX232" s="141"/>
      <c r="BY232" s="141"/>
      <c r="BZ232" s="144"/>
    </row>
    <row r="233" spans="1:78" ht="9" customHeight="1">
      <c r="A233" s="18"/>
      <c r="B233" s="18"/>
      <c r="C233" s="18"/>
      <c r="D233" s="18"/>
      <c r="E233" s="18"/>
      <c r="F233" s="18"/>
      <c r="G233" s="33" t="s">
        <v>104</v>
      </c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12"/>
      <c r="AE233" s="12"/>
      <c r="AF233" s="44">
        <v>1</v>
      </c>
      <c r="AG233" s="45"/>
      <c r="AH233" s="48">
        <v>0</v>
      </c>
      <c r="AI233" s="45"/>
      <c r="AJ233" s="48">
        <v>0</v>
      </c>
      <c r="AK233" s="50"/>
      <c r="AL233" s="147">
        <v>9</v>
      </c>
      <c r="AM233" s="135"/>
      <c r="AN233" s="136"/>
      <c r="AO233" s="74">
        <v>35</v>
      </c>
      <c r="AP233" s="110"/>
      <c r="AQ233" s="110">
        <v>32</v>
      </c>
      <c r="AR233" s="110"/>
      <c r="AS233" s="110">
        <v>2</v>
      </c>
      <c r="AT233" s="111"/>
      <c r="AU233" s="112">
        <v>2</v>
      </c>
      <c r="AV233" s="111"/>
      <c r="AW233" s="112">
        <v>6</v>
      </c>
      <c r="AX233" s="111"/>
      <c r="AY233" s="74">
        <v>0</v>
      </c>
      <c r="AZ233" s="110"/>
      <c r="BA233" s="110">
        <v>0</v>
      </c>
      <c r="BB233" s="110"/>
      <c r="BC233" s="110">
        <v>0</v>
      </c>
      <c r="BD233" s="111"/>
      <c r="BE233" s="74">
        <v>1</v>
      </c>
      <c r="BF233" s="110"/>
      <c r="BG233" s="110">
        <v>0</v>
      </c>
      <c r="BH233" s="111"/>
      <c r="BI233" s="112">
        <v>2</v>
      </c>
      <c r="BJ233" s="111"/>
      <c r="BK233" s="74">
        <v>0</v>
      </c>
      <c r="BL233" s="110"/>
      <c r="BM233" s="110">
        <v>0</v>
      </c>
      <c r="BN233" s="110"/>
      <c r="BO233" s="110">
        <v>0</v>
      </c>
      <c r="BP233" s="111"/>
      <c r="BQ233" s="112">
        <v>11</v>
      </c>
      <c r="BR233" s="111"/>
      <c r="BS233" s="74">
        <v>0</v>
      </c>
      <c r="BT233" s="110"/>
      <c r="BU233" s="110">
        <v>0</v>
      </c>
      <c r="BV233" s="111"/>
      <c r="BW233" s="126">
        <f>IF(AL233=0,0,(AU233*9)/AL233)</f>
        <v>2</v>
      </c>
      <c r="BX233" s="127"/>
      <c r="BY233" s="127"/>
      <c r="BZ233" s="128"/>
    </row>
    <row r="234" spans="1:78" ht="9" customHeight="1" thickBot="1">
      <c r="A234" s="18"/>
      <c r="B234" s="18"/>
      <c r="C234" s="18"/>
      <c r="D234" s="18"/>
      <c r="E234" s="18"/>
      <c r="F234" s="18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12"/>
      <c r="AE234" s="12"/>
      <c r="AF234" s="46"/>
      <c r="AG234" s="47"/>
      <c r="AH234" s="49"/>
      <c r="AI234" s="47"/>
      <c r="AJ234" s="49"/>
      <c r="AK234" s="51"/>
      <c r="AL234" s="145"/>
      <c r="AM234" s="132"/>
      <c r="AN234" s="133"/>
      <c r="AO234" s="59"/>
      <c r="AP234" s="33"/>
      <c r="AQ234" s="33"/>
      <c r="AR234" s="33"/>
      <c r="AS234" s="33"/>
      <c r="AT234" s="62"/>
      <c r="AU234" s="61"/>
      <c r="AV234" s="62"/>
      <c r="AW234" s="61"/>
      <c r="AX234" s="62"/>
      <c r="AY234" s="59"/>
      <c r="AZ234" s="33"/>
      <c r="BA234" s="33"/>
      <c r="BB234" s="33"/>
      <c r="BC234" s="33"/>
      <c r="BD234" s="62"/>
      <c r="BE234" s="59"/>
      <c r="BF234" s="33"/>
      <c r="BG234" s="33"/>
      <c r="BH234" s="62"/>
      <c r="BI234" s="61"/>
      <c r="BJ234" s="62"/>
      <c r="BK234" s="59"/>
      <c r="BL234" s="33"/>
      <c r="BM234" s="33"/>
      <c r="BN234" s="33"/>
      <c r="BO234" s="33"/>
      <c r="BP234" s="62"/>
      <c r="BQ234" s="61"/>
      <c r="BR234" s="62"/>
      <c r="BS234" s="59"/>
      <c r="BT234" s="33"/>
      <c r="BU234" s="33"/>
      <c r="BV234" s="62"/>
      <c r="BW234" s="119"/>
      <c r="BX234" s="120"/>
      <c r="BY234" s="120"/>
      <c r="BZ234" s="121"/>
    </row>
    <row r="235" spans="1:78" ht="9" customHeight="1" thickTop="1">
      <c r="A235" s="13"/>
      <c r="B235" s="13"/>
      <c r="C235" s="13"/>
      <c r="D235" s="13"/>
      <c r="E235" s="13"/>
      <c r="F235" s="13"/>
      <c r="G235" s="34" t="s">
        <v>37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  <c r="AD235" s="19"/>
      <c r="AE235" s="20"/>
      <c r="AF235" s="52">
        <f>SUM(AF233:AG234)</f>
        <v>1</v>
      </c>
      <c r="AG235" s="35"/>
      <c r="AH235" s="35">
        <f>SUM(AH233:AI234)</f>
        <v>0</v>
      </c>
      <c r="AI235" s="35"/>
      <c r="AJ235" s="35">
        <f>SUM(AJ233:AK234)</f>
        <v>0</v>
      </c>
      <c r="AK235" s="54"/>
      <c r="AL235" s="122">
        <f>SUM(AL233:AN234)</f>
        <v>9</v>
      </c>
      <c r="AM235" s="114"/>
      <c r="AN235" s="123"/>
      <c r="AO235" s="52">
        <f>SUM(AO233:AP234)</f>
        <v>35</v>
      </c>
      <c r="AP235" s="35"/>
      <c r="AQ235" s="35">
        <f>SUM(AQ233:AR234)</f>
        <v>32</v>
      </c>
      <c r="AR235" s="35"/>
      <c r="AS235" s="35">
        <f>SUM(AS233:AT234)</f>
        <v>2</v>
      </c>
      <c r="AT235" s="54"/>
      <c r="AU235" s="102">
        <f>SUM(AU233:AV234)</f>
        <v>2</v>
      </c>
      <c r="AV235" s="54"/>
      <c r="AW235" s="102">
        <f>SUM(AW233:AX234)</f>
        <v>6</v>
      </c>
      <c r="AX235" s="54"/>
      <c r="AY235" s="52">
        <f>SUM(AY233:AZ234)</f>
        <v>0</v>
      </c>
      <c r="AZ235" s="35"/>
      <c r="BA235" s="35">
        <f>SUM(BA233:BB234)</f>
        <v>0</v>
      </c>
      <c r="BB235" s="35"/>
      <c r="BC235" s="35">
        <f>SUM(BC233:BD234)</f>
        <v>0</v>
      </c>
      <c r="BD235" s="54"/>
      <c r="BE235" s="52">
        <f>SUM(BE233:BF234)</f>
        <v>1</v>
      </c>
      <c r="BF235" s="35"/>
      <c r="BG235" s="35">
        <f>SUM(BG233:BH234)</f>
        <v>0</v>
      </c>
      <c r="BH235" s="54"/>
      <c r="BI235" s="102">
        <f>SUM(BI233:BJ234)</f>
        <v>2</v>
      </c>
      <c r="BJ235" s="54"/>
      <c r="BK235" s="52">
        <f>SUM(BK233:BL234)</f>
        <v>0</v>
      </c>
      <c r="BL235" s="35"/>
      <c r="BM235" s="35">
        <f>SUM(BM233:BN234)</f>
        <v>0</v>
      </c>
      <c r="BN235" s="35"/>
      <c r="BO235" s="35">
        <f>SUM(BO233:BP234)</f>
        <v>0</v>
      </c>
      <c r="BP235" s="54"/>
      <c r="BQ235" s="102">
        <f>SUM(BQ233:BR234)</f>
        <v>11</v>
      </c>
      <c r="BR235" s="54"/>
      <c r="BS235" s="52">
        <f>SUM(BS233:BT234)</f>
        <v>0</v>
      </c>
      <c r="BT235" s="35"/>
      <c r="BU235" s="35">
        <f>SUM(BU233:BV234)</f>
        <v>0</v>
      </c>
      <c r="BV235" s="54"/>
      <c r="BW235" s="113">
        <f>IF(AL235=0,0,(AU235*9)/AL235)</f>
        <v>2</v>
      </c>
      <c r="BX235" s="114"/>
      <c r="BY235" s="114"/>
      <c r="BZ235" s="115"/>
    </row>
    <row r="236" spans="1:78" ht="9" customHeight="1" thickBot="1">
      <c r="A236" s="13"/>
      <c r="B236" s="13"/>
      <c r="C236" s="13"/>
      <c r="D236" s="13"/>
      <c r="E236" s="13"/>
      <c r="F236" s="13"/>
      <c r="G236" s="37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19"/>
      <c r="AE236" s="20"/>
      <c r="AF236" s="53"/>
      <c r="AG236" s="38"/>
      <c r="AH236" s="38"/>
      <c r="AI236" s="38"/>
      <c r="AJ236" s="38"/>
      <c r="AK236" s="55"/>
      <c r="AL236" s="124"/>
      <c r="AM236" s="117"/>
      <c r="AN236" s="125"/>
      <c r="AO236" s="53"/>
      <c r="AP236" s="38"/>
      <c r="AQ236" s="38"/>
      <c r="AR236" s="38"/>
      <c r="AS236" s="38"/>
      <c r="AT236" s="55"/>
      <c r="AU236" s="103"/>
      <c r="AV236" s="55"/>
      <c r="AW236" s="103"/>
      <c r="AX236" s="55"/>
      <c r="AY236" s="53"/>
      <c r="AZ236" s="38"/>
      <c r="BA236" s="38"/>
      <c r="BB236" s="38"/>
      <c r="BC236" s="38"/>
      <c r="BD236" s="55"/>
      <c r="BE236" s="53"/>
      <c r="BF236" s="38"/>
      <c r="BG236" s="38"/>
      <c r="BH236" s="55"/>
      <c r="BI236" s="103"/>
      <c r="BJ236" s="55"/>
      <c r="BK236" s="53"/>
      <c r="BL236" s="38"/>
      <c r="BM236" s="38"/>
      <c r="BN236" s="38"/>
      <c r="BO236" s="38"/>
      <c r="BP236" s="55"/>
      <c r="BQ236" s="103"/>
      <c r="BR236" s="55"/>
      <c r="BS236" s="53"/>
      <c r="BT236" s="38"/>
      <c r="BU236" s="38"/>
      <c r="BV236" s="55"/>
      <c r="BW236" s="116"/>
      <c r="BX236" s="117"/>
      <c r="BY236" s="117"/>
      <c r="BZ236" s="118"/>
    </row>
    <row r="237" spans="20:31" ht="9" customHeight="1" thickTop="1"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20:31" ht="9" customHeight="1" thickBot="1"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99" ht="9" customHeight="1" thickTop="1">
      <c r="A239" s="13"/>
      <c r="B239" s="13"/>
      <c r="C239" s="13"/>
      <c r="D239" s="13"/>
      <c r="E239" s="13"/>
      <c r="F239" s="13"/>
      <c r="G239" s="27" t="s">
        <v>34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13"/>
      <c r="AE239" s="19"/>
      <c r="AF239" s="34" t="s">
        <v>18</v>
      </c>
      <c r="AG239" s="35"/>
      <c r="AH239" s="54"/>
      <c r="AI239" s="52" t="s">
        <v>35</v>
      </c>
      <c r="AJ239" s="35"/>
      <c r="AK239" s="35" t="s">
        <v>14</v>
      </c>
      <c r="AL239" s="35"/>
      <c r="AM239" s="35" t="s">
        <v>15</v>
      </c>
      <c r="AN239" s="54"/>
      <c r="AO239" s="52" t="s">
        <v>36</v>
      </c>
      <c r="AP239" s="35"/>
      <c r="AQ239" s="35"/>
      <c r="AR239" s="36"/>
      <c r="BQ239" s="21"/>
      <c r="BR239" s="21"/>
      <c r="BS239" s="21"/>
      <c r="BT239" s="21"/>
      <c r="BU239" s="21"/>
      <c r="BV239" s="21"/>
      <c r="BW239" s="21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</row>
    <row r="240" spans="1:99" ht="9" customHeight="1" thickBot="1">
      <c r="A240" s="13"/>
      <c r="B240" s="13"/>
      <c r="C240" s="13"/>
      <c r="D240" s="13"/>
      <c r="E240" s="13"/>
      <c r="F240" s="13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13"/>
      <c r="AE240" s="19"/>
      <c r="AF240" s="140"/>
      <c r="AG240" s="141"/>
      <c r="AH240" s="142"/>
      <c r="AI240" s="143"/>
      <c r="AJ240" s="141"/>
      <c r="AK240" s="141"/>
      <c r="AL240" s="141"/>
      <c r="AM240" s="141"/>
      <c r="AN240" s="142"/>
      <c r="AO240" s="143"/>
      <c r="AP240" s="141"/>
      <c r="AQ240" s="141"/>
      <c r="AR240" s="144"/>
      <c r="BQ240" s="21"/>
      <c r="BR240" s="21"/>
      <c r="BS240" s="21"/>
      <c r="BT240" s="21"/>
      <c r="BU240" s="21"/>
      <c r="BV240" s="21"/>
      <c r="BW240" s="21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</row>
    <row r="241" spans="1:99" ht="9" customHeight="1">
      <c r="A241" s="18"/>
      <c r="B241" s="18"/>
      <c r="C241" s="18"/>
      <c r="D241" s="18"/>
      <c r="E241" s="18"/>
      <c r="F241" s="18"/>
      <c r="G241" s="33" t="s">
        <v>123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18"/>
      <c r="AE241" s="12"/>
      <c r="AF241" s="134">
        <v>9</v>
      </c>
      <c r="AG241" s="135"/>
      <c r="AH241" s="136"/>
      <c r="AI241" s="74">
        <v>0</v>
      </c>
      <c r="AJ241" s="110"/>
      <c r="AK241" s="110">
        <v>5</v>
      </c>
      <c r="AL241" s="110"/>
      <c r="AM241" s="110">
        <v>0</v>
      </c>
      <c r="AN241" s="111"/>
      <c r="AO241" s="137">
        <f>IF(AK241+AM241=0,0,AK241/(AK241+AM241))</f>
        <v>1</v>
      </c>
      <c r="AP241" s="138"/>
      <c r="AQ241" s="138"/>
      <c r="AR241" s="139"/>
      <c r="BQ241" s="21"/>
      <c r="BR241" s="21"/>
      <c r="BS241" s="21"/>
      <c r="BT241" s="21"/>
      <c r="BU241" s="21"/>
      <c r="BV241" s="21"/>
      <c r="BW241" s="21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</row>
    <row r="242" spans="1:44" ht="9" customHeight="1" thickBot="1">
      <c r="A242" s="18"/>
      <c r="B242" s="18"/>
      <c r="C242" s="18"/>
      <c r="D242" s="18"/>
      <c r="E242" s="18"/>
      <c r="F242" s="18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18"/>
      <c r="AE242" s="12"/>
      <c r="AF242" s="131"/>
      <c r="AG242" s="132"/>
      <c r="AH242" s="133"/>
      <c r="AI242" s="59"/>
      <c r="AJ242" s="33"/>
      <c r="AK242" s="33"/>
      <c r="AL242" s="33"/>
      <c r="AM242" s="33"/>
      <c r="AN242" s="62"/>
      <c r="AO242" s="108"/>
      <c r="AP242" s="105"/>
      <c r="AQ242" s="105"/>
      <c r="AR242" s="109"/>
    </row>
    <row r="243" spans="1:44" ht="9" customHeight="1" thickTop="1">
      <c r="A243" s="13"/>
      <c r="B243" s="13"/>
      <c r="C243" s="13"/>
      <c r="D243" s="13"/>
      <c r="E243" s="13"/>
      <c r="F243" s="13"/>
      <c r="G243" s="34" t="s">
        <v>37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6"/>
      <c r="AD243" s="13"/>
      <c r="AE243" s="19"/>
      <c r="AF243" s="129">
        <f>SUM(AF241:AH242)</f>
        <v>9</v>
      </c>
      <c r="AG243" s="114"/>
      <c r="AH243" s="123"/>
      <c r="AI243" s="52">
        <f>SUM(AI241:AJ242)</f>
        <v>0</v>
      </c>
      <c r="AJ243" s="35"/>
      <c r="AK243" s="35">
        <f>SUM(AK241:AL242)</f>
        <v>5</v>
      </c>
      <c r="AL243" s="35"/>
      <c r="AM243" s="35">
        <f>SUM(AM241:AN242)</f>
        <v>0</v>
      </c>
      <c r="AN243" s="54"/>
      <c r="AO243" s="94">
        <f>IF(AK243+AM243=0,0,AK243/(AK243+AM243))</f>
        <v>1</v>
      </c>
      <c r="AP243" s="95"/>
      <c r="AQ243" s="95"/>
      <c r="AR243" s="96"/>
    </row>
    <row r="244" spans="1:44" ht="9" customHeight="1" thickBot="1">
      <c r="A244" s="13"/>
      <c r="B244" s="13"/>
      <c r="C244" s="13"/>
      <c r="D244" s="13"/>
      <c r="E244" s="13"/>
      <c r="F244" s="13"/>
      <c r="G244" s="37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9"/>
      <c r="AD244" s="13"/>
      <c r="AE244" s="19"/>
      <c r="AF244" s="130"/>
      <c r="AG244" s="117"/>
      <c r="AH244" s="125"/>
      <c r="AI244" s="53"/>
      <c r="AJ244" s="38"/>
      <c r="AK244" s="38"/>
      <c r="AL244" s="38"/>
      <c r="AM244" s="38"/>
      <c r="AN244" s="55"/>
      <c r="AO244" s="97"/>
      <c r="AP244" s="98"/>
      <c r="AQ244" s="98"/>
      <c r="AR244" s="99"/>
    </row>
    <row r="245" spans="25:29" ht="9" customHeight="1" thickTop="1">
      <c r="Y245" s="12"/>
      <c r="Z245" s="12"/>
      <c r="AA245" s="12"/>
      <c r="AB245" s="12"/>
      <c r="AC245" s="12"/>
    </row>
    <row r="246" spans="25:29" ht="9" customHeight="1">
      <c r="Y246" s="12"/>
      <c r="Z246" s="12"/>
      <c r="AA246" s="12"/>
      <c r="AB246" s="12"/>
      <c r="AC246" s="12"/>
    </row>
  </sheetData>
  <sheetProtection/>
  <mergeCells count="915">
    <mergeCell ref="AO243:AR244"/>
    <mergeCell ref="C128:H129"/>
    <mergeCell ref="I128:R129"/>
    <mergeCell ref="U128:Y129"/>
    <mergeCell ref="Z128:AD129"/>
    <mergeCell ref="AI128:AQ129"/>
    <mergeCell ref="AR128:AW129"/>
    <mergeCell ref="AF243:AH244"/>
    <mergeCell ref="AI243:AJ244"/>
    <mergeCell ref="AK243:AL244"/>
    <mergeCell ref="AM243:AN244"/>
    <mergeCell ref="D83:J84"/>
    <mergeCell ref="C85:CU103"/>
    <mergeCell ref="AO235:AP236"/>
    <mergeCell ref="AQ235:AR236"/>
    <mergeCell ref="AS235:AT236"/>
    <mergeCell ref="AO241:AR242"/>
    <mergeCell ref="G239:AC240"/>
    <mergeCell ref="G241:AC242"/>
    <mergeCell ref="AW235:AX236"/>
    <mergeCell ref="AF235:AG236"/>
    <mergeCell ref="AH235:AI236"/>
    <mergeCell ref="AJ235:AK236"/>
    <mergeCell ref="AL235:AN236"/>
    <mergeCell ref="G235:AC236"/>
    <mergeCell ref="AF241:AH242"/>
    <mergeCell ref="AI241:AJ242"/>
    <mergeCell ref="AK241:AL242"/>
    <mergeCell ref="AM241:AN242"/>
    <mergeCell ref="BW235:BZ236"/>
    <mergeCell ref="AF239:AH240"/>
    <mergeCell ref="AI239:AJ240"/>
    <mergeCell ref="AK239:AL240"/>
    <mergeCell ref="AM239:AN240"/>
    <mergeCell ref="AO239:AR240"/>
    <mergeCell ref="AY235:AZ236"/>
    <mergeCell ref="BK235:BL236"/>
    <mergeCell ref="BM235:BN236"/>
    <mergeCell ref="BO235:BP236"/>
    <mergeCell ref="BS235:BT236"/>
    <mergeCell ref="BU235:BV236"/>
    <mergeCell ref="BQ235:BR236"/>
    <mergeCell ref="BA235:BB236"/>
    <mergeCell ref="BC235:BD236"/>
    <mergeCell ref="BE235:BF236"/>
    <mergeCell ref="BG235:BH236"/>
    <mergeCell ref="BI235:BJ236"/>
    <mergeCell ref="AU235:AV236"/>
    <mergeCell ref="BC233:BD234"/>
    <mergeCell ref="BE233:BF234"/>
    <mergeCell ref="BG233:BH234"/>
    <mergeCell ref="BI233:BJ234"/>
    <mergeCell ref="AQ233:AR234"/>
    <mergeCell ref="AS233:AT234"/>
    <mergeCell ref="AU233:AV234"/>
    <mergeCell ref="AW233:AX234"/>
    <mergeCell ref="AY233:AZ234"/>
    <mergeCell ref="BA233:BB234"/>
    <mergeCell ref="AF233:AG234"/>
    <mergeCell ref="AH233:AI234"/>
    <mergeCell ref="AJ233:AK234"/>
    <mergeCell ref="AL233:AN234"/>
    <mergeCell ref="AO233:AP234"/>
    <mergeCell ref="BE231:BF232"/>
    <mergeCell ref="BC231:BD232"/>
    <mergeCell ref="AO231:AP232"/>
    <mergeCell ref="AQ231:AR232"/>
    <mergeCell ref="BG231:BH232"/>
    <mergeCell ref="BI231:BJ232"/>
    <mergeCell ref="AS231:AT232"/>
    <mergeCell ref="AU231:AV232"/>
    <mergeCell ref="AW231:AX232"/>
    <mergeCell ref="AY231:AZ232"/>
    <mergeCell ref="BA231:BB232"/>
    <mergeCell ref="AF231:AG232"/>
    <mergeCell ref="AH231:AI232"/>
    <mergeCell ref="AJ231:AK232"/>
    <mergeCell ref="AL231:AN232"/>
    <mergeCell ref="CL221:CN222"/>
    <mergeCell ref="CO221:CR222"/>
    <mergeCell ref="CL225:CO227"/>
    <mergeCell ref="CP225:CR227"/>
    <mergeCell ref="CJ221:CK222"/>
    <mergeCell ref="BK233:BL234"/>
    <mergeCell ref="BM233:BN234"/>
    <mergeCell ref="BO233:BP234"/>
    <mergeCell ref="BQ233:BR234"/>
    <mergeCell ref="BS233:BT234"/>
    <mergeCell ref="BU233:BV234"/>
    <mergeCell ref="BW233:BZ234"/>
    <mergeCell ref="BQ231:BR232"/>
    <mergeCell ref="BS231:BT232"/>
    <mergeCell ref="BB221:BC222"/>
    <mergeCell ref="BD221:BE222"/>
    <mergeCell ref="BF221:BG222"/>
    <mergeCell ref="BH221:BI222"/>
    <mergeCell ref="AT221:AU222"/>
    <mergeCell ref="AV221:AW222"/>
    <mergeCell ref="AX221:AY222"/>
    <mergeCell ref="AZ221:BA222"/>
    <mergeCell ref="AL221:AM222"/>
    <mergeCell ref="AN221:AO222"/>
    <mergeCell ref="AP221:AQ222"/>
    <mergeCell ref="AR221:AS222"/>
    <mergeCell ref="G221:AC222"/>
    <mergeCell ref="AF221:AG222"/>
    <mergeCell ref="AH221:AI222"/>
    <mergeCell ref="AJ221:AK222"/>
    <mergeCell ref="CD221:CE222"/>
    <mergeCell ref="BP221:BS222"/>
    <mergeCell ref="BT221:BW222"/>
    <mergeCell ref="BU231:BV232"/>
    <mergeCell ref="BW231:BZ232"/>
    <mergeCell ref="BJ221:BK222"/>
    <mergeCell ref="BN221:BO222"/>
    <mergeCell ref="BK231:BL232"/>
    <mergeCell ref="BM231:BN232"/>
    <mergeCell ref="BO231:BP232"/>
    <mergeCell ref="CF221:CG222"/>
    <mergeCell ref="CH221:CI222"/>
    <mergeCell ref="BX221:CA222"/>
    <mergeCell ref="BL221:BM222"/>
    <mergeCell ref="CO219:CR220"/>
    <mergeCell ref="CF219:CG220"/>
    <mergeCell ref="CH219:CI220"/>
    <mergeCell ref="CJ219:CK220"/>
    <mergeCell ref="CL219:CN220"/>
    <mergeCell ref="BP219:BS220"/>
    <mergeCell ref="BT219:BW220"/>
    <mergeCell ref="BX219:CA220"/>
    <mergeCell ref="CD219:CE220"/>
    <mergeCell ref="BH219:BI220"/>
    <mergeCell ref="BJ219:BK220"/>
    <mergeCell ref="BL219:BM220"/>
    <mergeCell ref="BN219:BO220"/>
    <mergeCell ref="AZ219:BA220"/>
    <mergeCell ref="BB219:BC220"/>
    <mergeCell ref="BD219:BE220"/>
    <mergeCell ref="BF219:BG220"/>
    <mergeCell ref="AR219:AS220"/>
    <mergeCell ref="AT219:AU220"/>
    <mergeCell ref="AV219:AW220"/>
    <mergeCell ref="AX219:AY220"/>
    <mergeCell ref="CJ217:CK218"/>
    <mergeCell ref="CL217:CN218"/>
    <mergeCell ref="CO217:CR218"/>
    <mergeCell ref="G219:AC220"/>
    <mergeCell ref="AF219:AG220"/>
    <mergeCell ref="AH219:AI220"/>
    <mergeCell ref="AJ219:AK220"/>
    <mergeCell ref="AL219:AM220"/>
    <mergeCell ref="AN219:AO220"/>
    <mergeCell ref="AP219:AQ220"/>
    <mergeCell ref="BX217:CA218"/>
    <mergeCell ref="CD217:CE218"/>
    <mergeCell ref="CF217:CG218"/>
    <mergeCell ref="CH217:CI218"/>
    <mergeCell ref="BL217:BM218"/>
    <mergeCell ref="BN217:BO218"/>
    <mergeCell ref="BP217:BS218"/>
    <mergeCell ref="BT217:BW218"/>
    <mergeCell ref="BD217:BE218"/>
    <mergeCell ref="BF217:BG218"/>
    <mergeCell ref="BH217:BI218"/>
    <mergeCell ref="BJ217:BK218"/>
    <mergeCell ref="AV217:AW218"/>
    <mergeCell ref="AX217:AY218"/>
    <mergeCell ref="AZ217:BA218"/>
    <mergeCell ref="BB217:BC218"/>
    <mergeCell ref="CO215:CR216"/>
    <mergeCell ref="G217:AC218"/>
    <mergeCell ref="AF217:AG218"/>
    <mergeCell ref="AH217:AI218"/>
    <mergeCell ref="AJ217:AK218"/>
    <mergeCell ref="AL217:AM218"/>
    <mergeCell ref="AN217:AO218"/>
    <mergeCell ref="AP217:AQ218"/>
    <mergeCell ref="AR217:AS218"/>
    <mergeCell ref="AT217:AU218"/>
    <mergeCell ref="CF215:CG216"/>
    <mergeCell ref="CH215:CI216"/>
    <mergeCell ref="CJ215:CK216"/>
    <mergeCell ref="CL215:CN216"/>
    <mergeCell ref="BP215:BS216"/>
    <mergeCell ref="BT215:BW216"/>
    <mergeCell ref="BX215:CA216"/>
    <mergeCell ref="CD215:CE216"/>
    <mergeCell ref="BH215:BI216"/>
    <mergeCell ref="BJ215:BK216"/>
    <mergeCell ref="BL215:BM216"/>
    <mergeCell ref="BN215:BO216"/>
    <mergeCell ref="AZ215:BA216"/>
    <mergeCell ref="BB215:BC216"/>
    <mergeCell ref="BD215:BE216"/>
    <mergeCell ref="BF215:BG216"/>
    <mergeCell ref="AR215:AS216"/>
    <mergeCell ref="AT215:AU216"/>
    <mergeCell ref="AV215:AW216"/>
    <mergeCell ref="AX215:AY216"/>
    <mergeCell ref="CJ213:CK214"/>
    <mergeCell ref="CL213:CN214"/>
    <mergeCell ref="CO213:CR214"/>
    <mergeCell ref="G215:AC216"/>
    <mergeCell ref="AF215:AG216"/>
    <mergeCell ref="AH215:AI216"/>
    <mergeCell ref="AJ215:AK216"/>
    <mergeCell ref="AL215:AM216"/>
    <mergeCell ref="AN215:AO216"/>
    <mergeCell ref="AP215:AQ216"/>
    <mergeCell ref="BX213:CA214"/>
    <mergeCell ref="CD213:CE214"/>
    <mergeCell ref="CF213:CG214"/>
    <mergeCell ref="CH213:CI214"/>
    <mergeCell ref="BL213:BM214"/>
    <mergeCell ref="BN213:BO214"/>
    <mergeCell ref="BP213:BS214"/>
    <mergeCell ref="BT213:BW214"/>
    <mergeCell ref="BD213:BE214"/>
    <mergeCell ref="BF213:BG214"/>
    <mergeCell ref="BH213:BI214"/>
    <mergeCell ref="BJ213:BK214"/>
    <mergeCell ref="AV213:AW214"/>
    <mergeCell ref="AX213:AY214"/>
    <mergeCell ref="AZ213:BA214"/>
    <mergeCell ref="BB213:BC214"/>
    <mergeCell ref="CO211:CR212"/>
    <mergeCell ref="G213:AC214"/>
    <mergeCell ref="AF213:AG214"/>
    <mergeCell ref="AH213:AI214"/>
    <mergeCell ref="AJ213:AK214"/>
    <mergeCell ref="AL213:AM214"/>
    <mergeCell ref="AN213:AO214"/>
    <mergeCell ref="AP213:AQ214"/>
    <mergeCell ref="AR213:AS214"/>
    <mergeCell ref="AT213:AU214"/>
    <mergeCell ref="CF211:CG212"/>
    <mergeCell ref="CH211:CI212"/>
    <mergeCell ref="CJ211:CK212"/>
    <mergeCell ref="CL211:CN212"/>
    <mergeCell ref="BP211:BS212"/>
    <mergeCell ref="BT211:BW212"/>
    <mergeCell ref="BX211:CA212"/>
    <mergeCell ref="CD211:CE212"/>
    <mergeCell ref="BH211:BI212"/>
    <mergeCell ref="BJ211:BK212"/>
    <mergeCell ref="BL211:BM212"/>
    <mergeCell ref="BN211:BO212"/>
    <mergeCell ref="AZ211:BA212"/>
    <mergeCell ref="BB211:BC212"/>
    <mergeCell ref="BD211:BE212"/>
    <mergeCell ref="BF211:BG212"/>
    <mergeCell ref="AR211:AS212"/>
    <mergeCell ref="AT211:AU212"/>
    <mergeCell ref="AV211:AW212"/>
    <mergeCell ref="AX211:AY212"/>
    <mergeCell ref="CJ209:CK210"/>
    <mergeCell ref="CL209:CN210"/>
    <mergeCell ref="CO209:CR210"/>
    <mergeCell ref="G211:AC212"/>
    <mergeCell ref="AF211:AG212"/>
    <mergeCell ref="AH211:AI212"/>
    <mergeCell ref="AJ211:AK212"/>
    <mergeCell ref="AL211:AM212"/>
    <mergeCell ref="AN211:AO212"/>
    <mergeCell ref="AP211:AQ212"/>
    <mergeCell ref="BX209:CA210"/>
    <mergeCell ref="CD209:CE210"/>
    <mergeCell ref="CF209:CG210"/>
    <mergeCell ref="CH209:CI210"/>
    <mergeCell ref="BL209:BM210"/>
    <mergeCell ref="BN209:BO210"/>
    <mergeCell ref="BP209:BS210"/>
    <mergeCell ref="BT209:BW210"/>
    <mergeCell ref="BD209:BE210"/>
    <mergeCell ref="BF209:BG210"/>
    <mergeCell ref="BH209:BI210"/>
    <mergeCell ref="BJ209:BK210"/>
    <mergeCell ref="AV209:AW210"/>
    <mergeCell ref="AX209:AY210"/>
    <mergeCell ref="AZ209:BA210"/>
    <mergeCell ref="BB209:BC210"/>
    <mergeCell ref="CO207:CR208"/>
    <mergeCell ref="G209:AC210"/>
    <mergeCell ref="AF209:AG210"/>
    <mergeCell ref="AH209:AI210"/>
    <mergeCell ref="AJ209:AK210"/>
    <mergeCell ref="AL209:AM210"/>
    <mergeCell ref="AN209:AO210"/>
    <mergeCell ref="AP209:AQ210"/>
    <mergeCell ref="AR209:AS210"/>
    <mergeCell ref="AT209:AU210"/>
    <mergeCell ref="CF207:CG208"/>
    <mergeCell ref="CH207:CI208"/>
    <mergeCell ref="CJ207:CK208"/>
    <mergeCell ref="CL207:CN208"/>
    <mergeCell ref="BP207:BS208"/>
    <mergeCell ref="BT207:BW208"/>
    <mergeCell ref="BX207:CA208"/>
    <mergeCell ref="CD207:CE208"/>
    <mergeCell ref="BH207:BI208"/>
    <mergeCell ref="BJ207:BK208"/>
    <mergeCell ref="BL207:BM208"/>
    <mergeCell ref="BN207:BO208"/>
    <mergeCell ref="AZ207:BA208"/>
    <mergeCell ref="BB207:BC208"/>
    <mergeCell ref="BD207:BE208"/>
    <mergeCell ref="BF207:BG208"/>
    <mergeCell ref="AR207:AS208"/>
    <mergeCell ref="AT207:AU208"/>
    <mergeCell ref="AV207:AW208"/>
    <mergeCell ref="AX207:AY208"/>
    <mergeCell ref="CJ205:CK206"/>
    <mergeCell ref="CL205:CN206"/>
    <mergeCell ref="CO205:CR206"/>
    <mergeCell ref="G207:AC208"/>
    <mergeCell ref="AF207:AG208"/>
    <mergeCell ref="AH207:AI208"/>
    <mergeCell ref="AJ207:AK208"/>
    <mergeCell ref="AL207:AM208"/>
    <mergeCell ref="AN207:AO208"/>
    <mergeCell ref="AP207:AQ208"/>
    <mergeCell ref="BX205:CA206"/>
    <mergeCell ref="CD205:CE206"/>
    <mergeCell ref="CF205:CG206"/>
    <mergeCell ref="CH205:CI206"/>
    <mergeCell ref="BL205:BM206"/>
    <mergeCell ref="BN205:BO206"/>
    <mergeCell ref="BP205:BS206"/>
    <mergeCell ref="BT205:BW206"/>
    <mergeCell ref="BD205:BE206"/>
    <mergeCell ref="BF205:BG206"/>
    <mergeCell ref="BH205:BI206"/>
    <mergeCell ref="BJ205:BK206"/>
    <mergeCell ref="AV205:AW206"/>
    <mergeCell ref="AX205:AY206"/>
    <mergeCell ref="AZ205:BA206"/>
    <mergeCell ref="BB205:BC206"/>
    <mergeCell ref="CO203:CR204"/>
    <mergeCell ref="G205:AC206"/>
    <mergeCell ref="AF205:AG206"/>
    <mergeCell ref="AH205:AI206"/>
    <mergeCell ref="AJ205:AK206"/>
    <mergeCell ref="AL205:AM206"/>
    <mergeCell ref="AN205:AO206"/>
    <mergeCell ref="AP205:AQ206"/>
    <mergeCell ref="AR205:AS206"/>
    <mergeCell ref="AT205:AU206"/>
    <mergeCell ref="CF203:CG204"/>
    <mergeCell ref="CH203:CI204"/>
    <mergeCell ref="CJ203:CK204"/>
    <mergeCell ref="CL203:CN204"/>
    <mergeCell ref="BP203:BS204"/>
    <mergeCell ref="BT203:BW204"/>
    <mergeCell ref="BX203:CA204"/>
    <mergeCell ref="CD203:CE204"/>
    <mergeCell ref="BH203:BI204"/>
    <mergeCell ref="BJ203:BK204"/>
    <mergeCell ref="BL203:BM204"/>
    <mergeCell ref="BN203:BO204"/>
    <mergeCell ref="AZ203:BA204"/>
    <mergeCell ref="BB203:BC204"/>
    <mergeCell ref="BD203:BE204"/>
    <mergeCell ref="BF203:BG204"/>
    <mergeCell ref="AR203:AS204"/>
    <mergeCell ref="AT203:AU204"/>
    <mergeCell ref="AV203:AW204"/>
    <mergeCell ref="AX203:AY204"/>
    <mergeCell ref="CJ201:CK202"/>
    <mergeCell ref="CL201:CN202"/>
    <mergeCell ref="CO201:CR202"/>
    <mergeCell ref="G203:AC204"/>
    <mergeCell ref="AF203:AG204"/>
    <mergeCell ref="AH203:AI204"/>
    <mergeCell ref="AJ203:AK204"/>
    <mergeCell ref="AL203:AM204"/>
    <mergeCell ref="AN203:AO204"/>
    <mergeCell ref="AP203:AQ204"/>
    <mergeCell ref="BX201:CA202"/>
    <mergeCell ref="CD201:CE202"/>
    <mergeCell ref="CF201:CG202"/>
    <mergeCell ref="CH201:CI202"/>
    <mergeCell ref="BL201:BM202"/>
    <mergeCell ref="BN201:BO202"/>
    <mergeCell ref="BP201:BS202"/>
    <mergeCell ref="BT201:BW202"/>
    <mergeCell ref="BD201:BE202"/>
    <mergeCell ref="BF201:BG202"/>
    <mergeCell ref="BH201:BI202"/>
    <mergeCell ref="BJ201:BK202"/>
    <mergeCell ref="AV201:AW202"/>
    <mergeCell ref="AX201:AY202"/>
    <mergeCell ref="AZ201:BA202"/>
    <mergeCell ref="BB201:BC202"/>
    <mergeCell ref="AN201:AO202"/>
    <mergeCell ref="AP201:AQ202"/>
    <mergeCell ref="AR201:AS202"/>
    <mergeCell ref="AT201:AU202"/>
    <mergeCell ref="AF201:AG202"/>
    <mergeCell ref="AH201:AI202"/>
    <mergeCell ref="AJ201:AK202"/>
    <mergeCell ref="AL201:AM202"/>
    <mergeCell ref="CO162:CR163"/>
    <mergeCell ref="CL166:CO168"/>
    <mergeCell ref="CP166:CR168"/>
    <mergeCell ref="AF199:CA200"/>
    <mergeCell ref="CD199:CR200"/>
    <mergeCell ref="CL162:CN163"/>
    <mergeCell ref="CD162:CE163"/>
    <mergeCell ref="CF162:CG163"/>
    <mergeCell ref="CH162:CI163"/>
    <mergeCell ref="CJ162:CK163"/>
    <mergeCell ref="CO158:CR159"/>
    <mergeCell ref="CL156:CN157"/>
    <mergeCell ref="CD156:CE157"/>
    <mergeCell ref="CL160:CN161"/>
    <mergeCell ref="CD160:CE161"/>
    <mergeCell ref="CF160:CG161"/>
    <mergeCell ref="CH160:CI161"/>
    <mergeCell ref="CJ160:CK161"/>
    <mergeCell ref="CO160:CR161"/>
    <mergeCell ref="CD158:CE159"/>
    <mergeCell ref="CF158:CG159"/>
    <mergeCell ref="CH158:CI159"/>
    <mergeCell ref="CJ158:CK159"/>
    <mergeCell ref="CO150:CR151"/>
    <mergeCell ref="CO152:CR153"/>
    <mergeCell ref="CO148:CR149"/>
    <mergeCell ref="CL150:CN151"/>
    <mergeCell ref="CD150:CE151"/>
    <mergeCell ref="CF150:CG151"/>
    <mergeCell ref="CH150:CI151"/>
    <mergeCell ref="CJ150:CK151"/>
    <mergeCell ref="CF156:CG157"/>
    <mergeCell ref="CH156:CI157"/>
    <mergeCell ref="CJ156:CK157"/>
    <mergeCell ref="CO156:CR157"/>
    <mergeCell ref="CO146:CR147"/>
    <mergeCell ref="CL148:CN149"/>
    <mergeCell ref="CD148:CE149"/>
    <mergeCell ref="CF148:CG149"/>
    <mergeCell ref="CH148:CI149"/>
    <mergeCell ref="CJ148:CK149"/>
    <mergeCell ref="CF142:CG143"/>
    <mergeCell ref="CH142:CI143"/>
    <mergeCell ref="CJ142:CK143"/>
    <mergeCell ref="CL146:CN147"/>
    <mergeCell ref="CO142:CR143"/>
    <mergeCell ref="CL144:CN145"/>
    <mergeCell ref="CF146:CG147"/>
    <mergeCell ref="CH146:CI147"/>
    <mergeCell ref="CJ146:CK147"/>
    <mergeCell ref="CD138:CR139"/>
    <mergeCell ref="CL140:CN141"/>
    <mergeCell ref="CD140:CE141"/>
    <mergeCell ref="CF140:CG141"/>
    <mergeCell ref="CH140:CI141"/>
    <mergeCell ref="CJ140:CK141"/>
    <mergeCell ref="CO140:CR141"/>
    <mergeCell ref="G172:AC173"/>
    <mergeCell ref="CL154:CN155"/>
    <mergeCell ref="CL158:CN159"/>
    <mergeCell ref="G180:AC181"/>
    <mergeCell ref="G182:AC183"/>
    <mergeCell ref="BB152:BC153"/>
    <mergeCell ref="BD152:BE153"/>
    <mergeCell ref="G176:AC177"/>
    <mergeCell ref="CO154:CR155"/>
    <mergeCell ref="BX140:CA141"/>
    <mergeCell ref="BX142:CA143"/>
    <mergeCell ref="BX148:CA149"/>
    <mergeCell ref="CD144:CE145"/>
    <mergeCell ref="CF144:CG145"/>
    <mergeCell ref="CH144:CI145"/>
    <mergeCell ref="CJ144:CK145"/>
    <mergeCell ref="CO144:CR145"/>
    <mergeCell ref="CD146:CE147"/>
    <mergeCell ref="CD154:CE155"/>
    <mergeCell ref="CF154:CG155"/>
    <mergeCell ref="CH154:CI155"/>
    <mergeCell ref="CJ154:CK155"/>
    <mergeCell ref="CL142:CN143"/>
    <mergeCell ref="CD142:CE143"/>
    <mergeCell ref="BT144:BW145"/>
    <mergeCell ref="BP144:BS145"/>
    <mergeCell ref="CL152:CN153"/>
    <mergeCell ref="CD152:CE153"/>
    <mergeCell ref="CF152:CG153"/>
    <mergeCell ref="CH152:CI153"/>
    <mergeCell ref="CJ152:CK153"/>
    <mergeCell ref="BX144:CA145"/>
    <mergeCell ref="BP142:BS143"/>
    <mergeCell ref="BT142:BW143"/>
    <mergeCell ref="BJ142:BK143"/>
    <mergeCell ref="BL142:BM143"/>
    <mergeCell ref="G174:AC175"/>
    <mergeCell ref="AJ154:AK155"/>
    <mergeCell ref="AL154:AM155"/>
    <mergeCell ref="AF140:AG141"/>
    <mergeCell ref="AH140:AI141"/>
    <mergeCell ref="AJ140:AK141"/>
    <mergeCell ref="AL140:AM141"/>
    <mergeCell ref="AJ144:AK145"/>
    <mergeCell ref="AL144:AM145"/>
    <mergeCell ref="AL146:AM147"/>
    <mergeCell ref="AV146:AW147"/>
    <mergeCell ref="AN142:AO143"/>
    <mergeCell ref="AP142:AQ143"/>
    <mergeCell ref="AT142:AU143"/>
    <mergeCell ref="AV142:AW143"/>
    <mergeCell ref="AN144:AO145"/>
    <mergeCell ref="AP144:AQ145"/>
    <mergeCell ref="AN146:AO147"/>
    <mergeCell ref="AP146:AQ147"/>
    <mergeCell ref="AJ142:AK143"/>
    <mergeCell ref="AL142:AM143"/>
    <mergeCell ref="AT146:AU147"/>
    <mergeCell ref="AJ150:AK151"/>
    <mergeCell ref="AL150:AM151"/>
    <mergeCell ref="AH142:AI143"/>
    <mergeCell ref="BO52:BP53"/>
    <mergeCell ref="BQ52:BR53"/>
    <mergeCell ref="BI54:BJ55"/>
    <mergeCell ref="AX140:AY141"/>
    <mergeCell ref="BM52:BN53"/>
    <mergeCell ref="C107:CW108"/>
    <mergeCell ref="C111:CW115"/>
    <mergeCell ref="AW117:BB120"/>
    <mergeCell ref="C122:CW126"/>
    <mergeCell ref="BJ140:BK141"/>
    <mergeCell ref="AF142:AG143"/>
    <mergeCell ref="AZ140:BA141"/>
    <mergeCell ref="BI52:BJ53"/>
    <mergeCell ref="BK52:BL53"/>
    <mergeCell ref="AN140:AO141"/>
    <mergeCell ref="AP140:AQ141"/>
    <mergeCell ref="BB128:BK129"/>
    <mergeCell ref="BL128:CU129"/>
    <mergeCell ref="BB140:BC141"/>
    <mergeCell ref="BD140:BE141"/>
    <mergeCell ref="BF140:BG141"/>
    <mergeCell ref="BH140:BI141"/>
    <mergeCell ref="BD142:BE143"/>
    <mergeCell ref="BF142:BG143"/>
    <mergeCell ref="BN142:BO143"/>
    <mergeCell ref="BK54:BL55"/>
    <mergeCell ref="BM54:BN55"/>
    <mergeCell ref="BO54:BP55"/>
    <mergeCell ref="BH142:BI143"/>
    <mergeCell ref="BN140:BO141"/>
    <mergeCell ref="BP140:BS141"/>
    <mergeCell ref="BT140:BW141"/>
    <mergeCell ref="BD144:BE145"/>
    <mergeCell ref="BF144:BG145"/>
    <mergeCell ref="BT146:BW147"/>
    <mergeCell ref="BF146:BG147"/>
    <mergeCell ref="BH146:BI147"/>
    <mergeCell ref="BJ146:BK147"/>
    <mergeCell ref="BL146:BM147"/>
    <mergeCell ref="BN146:BO147"/>
    <mergeCell ref="BB142:BC143"/>
    <mergeCell ref="AR144:AS145"/>
    <mergeCell ref="AT144:AU145"/>
    <mergeCell ref="AZ144:BA145"/>
    <mergeCell ref="BB144:BC145"/>
    <mergeCell ref="AR142:AS143"/>
    <mergeCell ref="AR146:AS147"/>
    <mergeCell ref="AP158:AQ159"/>
    <mergeCell ref="AR158:AS159"/>
    <mergeCell ref="AN150:AO151"/>
    <mergeCell ref="AR148:AS149"/>
    <mergeCell ref="AP150:AQ151"/>
    <mergeCell ref="AR152:AS153"/>
    <mergeCell ref="AR156:AS157"/>
    <mergeCell ref="AH154:AI155"/>
    <mergeCell ref="AF150:AG151"/>
    <mergeCell ref="AH150:AI151"/>
    <mergeCell ref="AH158:AI159"/>
    <mergeCell ref="AF160:AG161"/>
    <mergeCell ref="AH160:AI161"/>
    <mergeCell ref="AF156:AG157"/>
    <mergeCell ref="AH156:AI157"/>
    <mergeCell ref="AH146:AI147"/>
    <mergeCell ref="AF158:AG159"/>
    <mergeCell ref="BP146:BS147"/>
    <mergeCell ref="AX146:AY147"/>
    <mergeCell ref="AZ146:BA147"/>
    <mergeCell ref="BB146:BC147"/>
    <mergeCell ref="BD146:BE147"/>
    <mergeCell ref="AF148:AG149"/>
    <mergeCell ref="AH148:AI149"/>
    <mergeCell ref="AF154:AG155"/>
    <mergeCell ref="AJ148:AK149"/>
    <mergeCell ref="AL148:AM149"/>
    <mergeCell ref="AN148:AO149"/>
    <mergeCell ref="AP148:AQ149"/>
    <mergeCell ref="BT152:BW153"/>
    <mergeCell ref="AZ152:BA153"/>
    <mergeCell ref="AX148:AY149"/>
    <mergeCell ref="AZ148:BA149"/>
    <mergeCell ref="BB148:BC149"/>
    <mergeCell ref="BP148:BS149"/>
    <mergeCell ref="BT148:BW149"/>
    <mergeCell ref="BF152:BG153"/>
    <mergeCell ref="BN148:BO149"/>
    <mergeCell ref="AV148:AW149"/>
    <mergeCell ref="AR150:AS151"/>
    <mergeCell ref="BP152:BS153"/>
    <mergeCell ref="AT148:AU149"/>
    <mergeCell ref="BF148:BG149"/>
    <mergeCell ref="BH148:BI149"/>
    <mergeCell ref="BJ148:BK149"/>
    <mergeCell ref="BL148:BM149"/>
    <mergeCell ref="AF152:AG153"/>
    <mergeCell ref="AH152:AI153"/>
    <mergeCell ref="AJ152:AK153"/>
    <mergeCell ref="AL152:AM153"/>
    <mergeCell ref="AZ154:BA155"/>
    <mergeCell ref="BB154:BC155"/>
    <mergeCell ref="BD154:BE155"/>
    <mergeCell ref="BX146:CA147"/>
    <mergeCell ref="BN150:BO151"/>
    <mergeCell ref="BP150:BS151"/>
    <mergeCell ref="BT150:BW151"/>
    <mergeCell ref="BX150:CA151"/>
    <mergeCell ref="BB150:BC151"/>
    <mergeCell ref="BD150:BE151"/>
    <mergeCell ref="BX154:CA155"/>
    <mergeCell ref="AV156:AW157"/>
    <mergeCell ref="AX156:AY157"/>
    <mergeCell ref="AZ156:BA157"/>
    <mergeCell ref="AV154:AW155"/>
    <mergeCell ref="AX154:AY155"/>
    <mergeCell ref="BP154:BS155"/>
    <mergeCell ref="BT154:BW155"/>
    <mergeCell ref="BF154:BG155"/>
    <mergeCell ref="BH154:BI155"/>
    <mergeCell ref="AX152:AY153"/>
    <mergeCell ref="AN152:AO153"/>
    <mergeCell ref="AP152:AQ153"/>
    <mergeCell ref="AT150:AU151"/>
    <mergeCell ref="AV150:AW151"/>
    <mergeCell ref="AX150:AY151"/>
    <mergeCell ref="AT152:AU153"/>
    <mergeCell ref="AN154:AO155"/>
    <mergeCell ref="AP154:AQ155"/>
    <mergeCell ref="AR154:AS155"/>
    <mergeCell ref="AV152:AW153"/>
    <mergeCell ref="AT154:AU155"/>
    <mergeCell ref="AT156:AU157"/>
    <mergeCell ref="BB156:BC157"/>
    <mergeCell ref="BN158:BO159"/>
    <mergeCell ref="BP158:BS159"/>
    <mergeCell ref="BB158:BC159"/>
    <mergeCell ref="BD158:BE159"/>
    <mergeCell ref="BF158:BG159"/>
    <mergeCell ref="BH158:BI159"/>
    <mergeCell ref="AZ158:BA159"/>
    <mergeCell ref="BL158:BM159"/>
    <mergeCell ref="BX158:CA159"/>
    <mergeCell ref="AJ158:AK159"/>
    <mergeCell ref="AL158:AM159"/>
    <mergeCell ref="AN158:AO159"/>
    <mergeCell ref="AX158:AY159"/>
    <mergeCell ref="BT158:BW159"/>
    <mergeCell ref="AT158:AU159"/>
    <mergeCell ref="AV158:AW159"/>
    <mergeCell ref="BX152:CA153"/>
    <mergeCell ref="AJ156:AK157"/>
    <mergeCell ref="AL156:AM157"/>
    <mergeCell ref="AN156:AO157"/>
    <mergeCell ref="AP156:AQ157"/>
    <mergeCell ref="BX156:CA157"/>
    <mergeCell ref="BP156:BS157"/>
    <mergeCell ref="BD156:BE157"/>
    <mergeCell ref="BF156:BG157"/>
    <mergeCell ref="BH156:BI157"/>
    <mergeCell ref="AJ160:AK161"/>
    <mergeCell ref="AL160:AM161"/>
    <mergeCell ref="AZ160:BA161"/>
    <mergeCell ref="BT156:BW157"/>
    <mergeCell ref="BL156:BM157"/>
    <mergeCell ref="BN156:BO157"/>
    <mergeCell ref="BJ158:BK159"/>
    <mergeCell ref="BF160:BG161"/>
    <mergeCell ref="BH160:BI161"/>
    <mergeCell ref="BJ160:BK161"/>
    <mergeCell ref="BJ156:BK157"/>
    <mergeCell ref="BB160:BC161"/>
    <mergeCell ref="BD160:BE161"/>
    <mergeCell ref="BN152:BO153"/>
    <mergeCell ref="BT160:BW161"/>
    <mergeCell ref="BH152:BI153"/>
    <mergeCell ref="BJ152:BK153"/>
    <mergeCell ref="BJ154:BK155"/>
    <mergeCell ref="BL154:BM155"/>
    <mergeCell ref="BN154:BO155"/>
    <mergeCell ref="BL152:BM153"/>
    <mergeCell ref="AX160:AY161"/>
    <mergeCell ref="AN160:AO161"/>
    <mergeCell ref="AP160:AQ161"/>
    <mergeCell ref="AR160:AS161"/>
    <mergeCell ref="AT160:AU161"/>
    <mergeCell ref="AV160:AW161"/>
    <mergeCell ref="AO172:AP173"/>
    <mergeCell ref="BX160:CA161"/>
    <mergeCell ref="BL160:BM161"/>
    <mergeCell ref="BN160:BO161"/>
    <mergeCell ref="BP160:BS161"/>
    <mergeCell ref="BO172:BP173"/>
    <mergeCell ref="BQ172:BR173"/>
    <mergeCell ref="BS172:BT173"/>
    <mergeCell ref="BU172:BV173"/>
    <mergeCell ref="BW172:BZ173"/>
    <mergeCell ref="BP162:BS163"/>
    <mergeCell ref="BT162:BW163"/>
    <mergeCell ref="BM172:BN173"/>
    <mergeCell ref="AQ172:AR173"/>
    <mergeCell ref="AS172:AT173"/>
    <mergeCell ref="AY172:AZ173"/>
    <mergeCell ref="BA172:BB173"/>
    <mergeCell ref="BC172:BD173"/>
    <mergeCell ref="BI172:BJ173"/>
    <mergeCell ref="AU172:AV173"/>
    <mergeCell ref="AN162:AO163"/>
    <mergeCell ref="AP162:AQ163"/>
    <mergeCell ref="AR162:AS163"/>
    <mergeCell ref="AT162:AU163"/>
    <mergeCell ref="AV162:AW163"/>
    <mergeCell ref="AL172:AN173"/>
    <mergeCell ref="AL174:AN175"/>
    <mergeCell ref="AO174:AP175"/>
    <mergeCell ref="AQ174:AR175"/>
    <mergeCell ref="AS174:AT175"/>
    <mergeCell ref="BE174:BF175"/>
    <mergeCell ref="AU174:AV175"/>
    <mergeCell ref="AW174:AX175"/>
    <mergeCell ref="AX162:AY163"/>
    <mergeCell ref="BE172:BF173"/>
    <mergeCell ref="BG172:BH173"/>
    <mergeCell ref="AZ162:BA163"/>
    <mergeCell ref="BB162:BC163"/>
    <mergeCell ref="AW172:AX173"/>
    <mergeCell ref="BK172:BL173"/>
    <mergeCell ref="AY174:AZ175"/>
    <mergeCell ref="BG174:BH175"/>
    <mergeCell ref="BI174:BJ175"/>
    <mergeCell ref="BK174:BL175"/>
    <mergeCell ref="BM174:BN175"/>
    <mergeCell ref="AO180:AR181"/>
    <mergeCell ref="AO176:AP177"/>
    <mergeCell ref="AQ176:AR177"/>
    <mergeCell ref="AF182:AH183"/>
    <mergeCell ref="AU176:AV177"/>
    <mergeCell ref="AI182:AJ183"/>
    <mergeCell ref="AK182:AL183"/>
    <mergeCell ref="AM182:AN183"/>
    <mergeCell ref="AO182:AR183"/>
    <mergeCell ref="AF180:AH181"/>
    <mergeCell ref="AI180:AJ181"/>
    <mergeCell ref="AK180:AL181"/>
    <mergeCell ref="AM180:AN181"/>
    <mergeCell ref="AO184:AR185"/>
    <mergeCell ref="AF184:AH185"/>
    <mergeCell ref="AI184:AJ185"/>
    <mergeCell ref="AK184:AL185"/>
    <mergeCell ref="AM184:AN185"/>
    <mergeCell ref="BA176:BB177"/>
    <mergeCell ref="BC176:BD177"/>
    <mergeCell ref="G162:AC163"/>
    <mergeCell ref="AF162:AG163"/>
    <mergeCell ref="AH162:AI163"/>
    <mergeCell ref="AJ162:AK163"/>
    <mergeCell ref="AL162:AM163"/>
    <mergeCell ref="BW174:BZ175"/>
    <mergeCell ref="BM176:BN177"/>
    <mergeCell ref="BO176:BP177"/>
    <mergeCell ref="BQ176:BR177"/>
    <mergeCell ref="BS176:BT177"/>
    <mergeCell ref="AL176:AN177"/>
    <mergeCell ref="BE176:BF177"/>
    <mergeCell ref="BG176:BH177"/>
    <mergeCell ref="AS176:AT177"/>
    <mergeCell ref="BS174:BT175"/>
    <mergeCell ref="BU174:BV175"/>
    <mergeCell ref="BU176:BV177"/>
    <mergeCell ref="BI176:BJ177"/>
    <mergeCell ref="AW176:AX177"/>
    <mergeCell ref="AY176:AZ177"/>
    <mergeCell ref="BK176:BL177"/>
    <mergeCell ref="BW176:BZ177"/>
    <mergeCell ref="BA174:BB175"/>
    <mergeCell ref="BC174:BD175"/>
    <mergeCell ref="BO174:BP175"/>
    <mergeCell ref="BQ174:BR175"/>
    <mergeCell ref="BE52:BF53"/>
    <mergeCell ref="BG52:BH53"/>
    <mergeCell ref="BS52:BT53"/>
    <mergeCell ref="BX162:CA163"/>
    <mergeCell ref="BD162:BE163"/>
    <mergeCell ref="BF162:BG163"/>
    <mergeCell ref="BH162:BI163"/>
    <mergeCell ref="BJ162:BK163"/>
    <mergeCell ref="BL162:BM163"/>
    <mergeCell ref="BN162:BO163"/>
    <mergeCell ref="BW54:BX55"/>
    <mergeCell ref="C19:CW23"/>
    <mergeCell ref="BU52:BV53"/>
    <mergeCell ref="BW52:BX53"/>
    <mergeCell ref="BI50:BJ51"/>
    <mergeCell ref="BK50:BL51"/>
    <mergeCell ref="AA52:AT53"/>
    <mergeCell ref="BW50:BX51"/>
    <mergeCell ref="AW52:AX53"/>
    <mergeCell ref="AY52:AZ53"/>
    <mergeCell ref="BE54:BF55"/>
    <mergeCell ref="BG54:BH55"/>
    <mergeCell ref="BS54:BT55"/>
    <mergeCell ref="BU54:BV55"/>
    <mergeCell ref="BQ54:BR55"/>
    <mergeCell ref="BC54:BD55"/>
    <mergeCell ref="AU50:AV51"/>
    <mergeCell ref="AU54:AV55"/>
    <mergeCell ref="AW50:AX51"/>
    <mergeCell ref="AY50:AZ51"/>
    <mergeCell ref="BA52:BB53"/>
    <mergeCell ref="BC52:BD53"/>
    <mergeCell ref="C41:K42"/>
    <mergeCell ref="AW54:AX55"/>
    <mergeCell ref="AY54:AZ55"/>
    <mergeCell ref="BA54:BB55"/>
    <mergeCell ref="C2:CW3"/>
    <mergeCell ref="C38:H39"/>
    <mergeCell ref="I38:R39"/>
    <mergeCell ref="U38:Y39"/>
    <mergeCell ref="Z38:AD39"/>
    <mergeCell ref="AI38:AQ39"/>
    <mergeCell ref="AR38:AW39"/>
    <mergeCell ref="AW14:BB17"/>
    <mergeCell ref="C8:CW12"/>
    <mergeCell ref="BI65:BN66"/>
    <mergeCell ref="BO65:CI66"/>
    <mergeCell ref="C68:H69"/>
    <mergeCell ref="I68:AC69"/>
    <mergeCell ref="AF68:AK69"/>
    <mergeCell ref="AL68:BF69"/>
    <mergeCell ref="I65:AC66"/>
    <mergeCell ref="C65:H66"/>
    <mergeCell ref="AF65:AK66"/>
    <mergeCell ref="AL65:BF66"/>
    <mergeCell ref="BB38:BK39"/>
    <mergeCell ref="BL38:CU39"/>
    <mergeCell ref="BM50:BN51"/>
    <mergeCell ref="BO50:BP51"/>
    <mergeCell ref="BA50:BB51"/>
    <mergeCell ref="BC50:BD51"/>
    <mergeCell ref="BQ50:BR51"/>
    <mergeCell ref="BR41:BZ42"/>
    <mergeCell ref="CA41:CU42"/>
    <mergeCell ref="L41:BO42"/>
    <mergeCell ref="AF138:CA139"/>
    <mergeCell ref="AA54:AT55"/>
    <mergeCell ref="AU52:AV53"/>
    <mergeCell ref="BE50:BF51"/>
    <mergeCell ref="BG50:BH51"/>
    <mergeCell ref="BS50:BT51"/>
    <mergeCell ref="BU50:BV51"/>
    <mergeCell ref="G160:AC161"/>
    <mergeCell ref="G152:AC153"/>
    <mergeCell ref="G154:AC155"/>
    <mergeCell ref="G156:AC157"/>
    <mergeCell ref="G158:AC159"/>
    <mergeCell ref="BL144:BM145"/>
    <mergeCell ref="BN144:BO145"/>
    <mergeCell ref="G148:AC149"/>
    <mergeCell ref="G150:AC151"/>
    <mergeCell ref="AZ150:BA151"/>
    <mergeCell ref="BF150:BG151"/>
    <mergeCell ref="BH150:BI151"/>
    <mergeCell ref="BJ150:BK151"/>
    <mergeCell ref="BL150:BM151"/>
    <mergeCell ref="BD148:BE149"/>
    <mergeCell ref="G144:AC145"/>
    <mergeCell ref="G146:AC147"/>
    <mergeCell ref="BH144:BI145"/>
    <mergeCell ref="BJ144:BK145"/>
    <mergeCell ref="AJ146:AK147"/>
    <mergeCell ref="AX144:AY145"/>
    <mergeCell ref="AV144:AW145"/>
    <mergeCell ref="AF144:AG145"/>
    <mergeCell ref="AH144:AI145"/>
    <mergeCell ref="AF146:AG147"/>
    <mergeCell ref="C71:J72"/>
    <mergeCell ref="K71:CU72"/>
    <mergeCell ref="G140:AC141"/>
    <mergeCell ref="G142:AC143"/>
    <mergeCell ref="AR140:AS141"/>
    <mergeCell ref="AT140:AU141"/>
    <mergeCell ref="AV140:AW141"/>
    <mergeCell ref="BL140:BM141"/>
    <mergeCell ref="AX142:AY143"/>
    <mergeCell ref="AZ142:BA143"/>
    <mergeCell ref="AF176:AG177"/>
    <mergeCell ref="AH176:AI177"/>
    <mergeCell ref="AJ176:AK177"/>
    <mergeCell ref="AF172:AG173"/>
    <mergeCell ref="AH172:AI173"/>
    <mergeCell ref="AJ172:AK173"/>
    <mergeCell ref="AF174:AG175"/>
    <mergeCell ref="AH174:AI175"/>
    <mergeCell ref="AJ174:AK175"/>
    <mergeCell ref="G243:AC244"/>
    <mergeCell ref="G184:AC185"/>
    <mergeCell ref="G231:AC232"/>
    <mergeCell ref="G233:AC234"/>
    <mergeCell ref="G201:AC202"/>
  </mergeCells>
  <printOptions/>
  <pageMargins left="0.4724409448818898" right="0.4724409448818898" top="0.31496062992125984" bottom="0.31496062992125984" header="0.31496062992125984" footer="0.31496062992125984"/>
  <pageSetup horizontalDpi="300" verticalDpi="300" orientation="portrait" paperSize="9" scale="52" r:id="rId1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G43"/>
  <sheetViews>
    <sheetView zoomScalePageLayoutView="0" workbookViewId="0" topLeftCell="A1">
      <selection activeCell="L18" sqref="L18"/>
    </sheetView>
  </sheetViews>
  <sheetFormatPr defaultColWidth="9.140625" defaultRowHeight="15"/>
  <cols>
    <col min="2" max="3" width="15.7109375" style="0" customWidth="1"/>
    <col min="6" max="6" width="14.28125" style="0" customWidth="1"/>
    <col min="7" max="7" width="9.8515625" style="0" bestFit="1" customWidth="1"/>
  </cols>
  <sheetData>
    <row r="5" spans="2:3" ht="15">
      <c r="B5" s="182" t="s">
        <v>55</v>
      </c>
      <c r="C5" s="182"/>
    </row>
    <row r="6" spans="2:7" ht="14.25">
      <c r="B6" s="181" t="s">
        <v>56</v>
      </c>
      <c r="C6" s="181"/>
      <c r="D6" t="str">
        <f>IF(RAPORT!AU52+RAPORT!AW52+RAPORT!AY52+RAPORT!BA52+RAPORT!BC52+RAPORT!BE52+RAPORT!BG52+RAPORT!BI52+RAPORT!BK52+RAPORT!BM52+RAPORT!BO52+RAPORT!BQ52=RAPORT!BS52,"ok","błąd")</f>
        <v>ok</v>
      </c>
      <c r="F6" t="s">
        <v>93</v>
      </c>
      <c r="G6" t="str">
        <f>IF(AND(RAPORT!AF235+RAPORT!AF176=1,RAPORT!AH176+RAPORT!AH235=1),"ok","błąd")</f>
        <v>ok</v>
      </c>
    </row>
    <row r="7" spans="2:4" ht="14.25">
      <c r="B7" s="181" t="s">
        <v>57</v>
      </c>
      <c r="C7" s="181"/>
      <c r="D7" t="str">
        <f>IF(RAPORT!AU54+RAPORT!AW54+RAPORT!AY54+RAPORT!BA54+RAPORT!BC54+RAPORT!BE54+RAPORT!BG54+RAPORT!BI54+RAPORT!BK54+RAPORT!BM54+RAPORT!BO54+RAPORT!BQ54=RAPORT!BS54,"ok","błąd")</f>
        <v>ok</v>
      </c>
    </row>
    <row r="10" spans="2:3" ht="15">
      <c r="B10" s="182" t="s">
        <v>73</v>
      </c>
      <c r="C10" s="182"/>
    </row>
    <row r="11" spans="2:7" ht="14.25">
      <c r="B11" s="181" t="s">
        <v>58</v>
      </c>
      <c r="C11" s="181"/>
      <c r="D11" t="str">
        <f>IF(RAPORT!AF162=RAPORT!AO235,"ok","błąd")</f>
        <v>ok</v>
      </c>
      <c r="F11" t="s">
        <v>91</v>
      </c>
      <c r="G11" t="str">
        <f>IF(AND(RAPORT!CL162=RAPORT!AL176,RAPORT!AL176=RAPORT!AF184,RAPORT!CL162=RAPORT!AF184),"ok","błąd")</f>
        <v>ok</v>
      </c>
    </row>
    <row r="12" spans="2:7" ht="14.25">
      <c r="B12" s="181" t="s">
        <v>59</v>
      </c>
      <c r="C12" s="181"/>
      <c r="D12" t="str">
        <f>IF(RAPORT!AH162=RAPORT!AQ235,"ok","błąd")</f>
        <v>ok</v>
      </c>
      <c r="F12" t="s">
        <v>94</v>
      </c>
      <c r="G12" s="31">
        <f>RAPORT!CD162/3</f>
        <v>8</v>
      </c>
    </row>
    <row r="13" spans="2:7" ht="14.25">
      <c r="B13" s="181" t="s">
        <v>61</v>
      </c>
      <c r="C13" s="181"/>
      <c r="D13" t="str">
        <f>IF(RAPORT!AJ162=RAPORT!AS235,"ok","błąd")</f>
        <v>ok</v>
      </c>
      <c r="F13" t="s">
        <v>18</v>
      </c>
      <c r="G13" s="32">
        <f>RAPORT!CL162</f>
        <v>8</v>
      </c>
    </row>
    <row r="14" spans="2:4" ht="14.25">
      <c r="B14" s="181" t="s">
        <v>60</v>
      </c>
      <c r="C14" s="181"/>
      <c r="D14" t="str">
        <f>IF(RAPORT!AL162=RAPORT!AW235,"ok","błąd")</f>
        <v>ok</v>
      </c>
    </row>
    <row r="15" spans="2:4" ht="14.25">
      <c r="B15" s="181" t="s">
        <v>62</v>
      </c>
      <c r="C15" s="181"/>
      <c r="D15" t="str">
        <f>IF(RAPORT!AN162=RAPORT!AY235,"ok","błąd")</f>
        <v>ok</v>
      </c>
    </row>
    <row r="16" spans="2:4" ht="14.25">
      <c r="B16" s="181" t="s">
        <v>63</v>
      </c>
      <c r="C16" s="181"/>
      <c r="D16" t="str">
        <f>IF(RAPORT!AP162=RAPORT!BA235,"ok","błąd")</f>
        <v>ok</v>
      </c>
    </row>
    <row r="17" spans="2:4" ht="14.25">
      <c r="B17" s="181" t="s">
        <v>64</v>
      </c>
      <c r="C17" s="181"/>
      <c r="D17" t="str">
        <f>IF(RAPORT!AR162=RAPORT!BC235,"ok","błąd")</f>
        <v>ok</v>
      </c>
    </row>
    <row r="18" spans="2:4" ht="14.25">
      <c r="B18" s="181" t="s">
        <v>65</v>
      </c>
      <c r="C18" s="181"/>
      <c r="D18" t="str">
        <f>IF(RAPORT!AV162=RAPORT!BE235,"ok","błąd")</f>
        <v>ok</v>
      </c>
    </row>
    <row r="19" spans="2:4" ht="14.25">
      <c r="B19" s="181" t="s">
        <v>66</v>
      </c>
      <c r="C19" s="181"/>
      <c r="D19" t="str">
        <f>IF(RAPORT!BG235=RAPORT!AX162,"ok","błąd")</f>
        <v>ok</v>
      </c>
    </row>
    <row r="20" spans="2:4" ht="14.25">
      <c r="B20" s="181" t="s">
        <v>67</v>
      </c>
      <c r="C20" s="181"/>
      <c r="D20" t="str">
        <f>IF(RAPORT!AZ162=RAPORT!BI235,"ok","błąd")</f>
        <v>ok</v>
      </c>
    </row>
    <row r="21" spans="2:4" ht="14.25">
      <c r="B21" s="181" t="s">
        <v>68</v>
      </c>
      <c r="C21" s="181"/>
      <c r="D21" t="str">
        <f>IF(RAPORT!BK235=RAPORT!BB162,"ok","błąd")</f>
        <v>ok</v>
      </c>
    </row>
    <row r="22" spans="2:4" ht="14.25">
      <c r="B22" s="181" t="s">
        <v>69</v>
      </c>
      <c r="C22" s="181"/>
      <c r="D22" t="str">
        <f>IF(RAPORT!BD162=RAPORT!BM235,"ok","błąd")</f>
        <v>ok</v>
      </c>
    </row>
    <row r="23" spans="2:4" ht="14.25">
      <c r="B23" s="181" t="s">
        <v>70</v>
      </c>
      <c r="C23" s="181"/>
      <c r="D23" t="str">
        <f>IF(RAPORT!BO235=RAPORT!BF162,"ok","błąd")</f>
        <v>ok</v>
      </c>
    </row>
    <row r="24" spans="2:4" ht="14.25">
      <c r="B24" s="181" t="s">
        <v>71</v>
      </c>
      <c r="C24" s="181"/>
      <c r="D24" t="str">
        <f>IF(RAPORT!BL162=RAPORT!BQ235,"ok","błąd")</f>
        <v>ok</v>
      </c>
    </row>
    <row r="25" spans="2:4" ht="14.25">
      <c r="B25" s="181" t="s">
        <v>72</v>
      </c>
      <c r="C25" s="181"/>
      <c r="D25" t="str">
        <f>IF(RAPORT!AF162=RAPORT!AH162+RAPORT!AV162+RAPORT!AX162+RAPORT!AZ162+RAPORT!BD162+RAPORT!BF162,"ok","błąd")</f>
        <v>ok</v>
      </c>
    </row>
    <row r="28" spans="2:3" ht="15">
      <c r="B28" s="182" t="s">
        <v>74</v>
      </c>
      <c r="C28" s="182"/>
    </row>
    <row r="29" spans="2:7" ht="14.25">
      <c r="B29" s="181" t="s">
        <v>75</v>
      </c>
      <c r="C29" s="181"/>
      <c r="D29" t="str">
        <f>IF(RAPORT!AF221=RAPORT!AO176,"ok","błąd")</f>
        <v>ok</v>
      </c>
      <c r="F29" t="s">
        <v>92</v>
      </c>
      <c r="G29" t="str">
        <f>IF(AND(RAPORT!CL221=RAPORT!AL235,RAPORT!CL221=RAPORT!AF243,RAPORT!AL235=RAPORT!AF243),"ok","błąd")</f>
        <v>ok</v>
      </c>
    </row>
    <row r="30" spans="2:7" ht="14.25">
      <c r="B30" s="181" t="s">
        <v>76</v>
      </c>
      <c r="C30" s="181"/>
      <c r="D30" t="str">
        <f>IF(RAPORT!AQ176=RAPORT!AH221,"ok","błąd")</f>
        <v>ok</v>
      </c>
      <c r="F30" t="s">
        <v>94</v>
      </c>
      <c r="G30" s="31">
        <f>RAPORT!CD221/3</f>
        <v>9</v>
      </c>
    </row>
    <row r="31" spans="2:7" ht="14.25">
      <c r="B31" s="181" t="s">
        <v>77</v>
      </c>
      <c r="C31" s="181"/>
      <c r="D31" t="str">
        <f>IF(RAPORT!AJ221=RAPORT!AS176,"ok","błąd")</f>
        <v>ok</v>
      </c>
      <c r="F31" t="s">
        <v>18</v>
      </c>
      <c r="G31" s="32">
        <f>RAPORT!CL221</f>
        <v>9</v>
      </c>
    </row>
    <row r="32" spans="2:4" ht="14.25">
      <c r="B32" s="181" t="s">
        <v>78</v>
      </c>
      <c r="C32" s="181"/>
      <c r="D32" t="str">
        <f>IF(RAPORT!AW176=RAPORT!AL221,"ok","błąd")</f>
        <v>ok</v>
      </c>
    </row>
    <row r="33" spans="2:4" ht="14.25">
      <c r="B33" s="181" t="s">
        <v>79</v>
      </c>
      <c r="C33" s="181"/>
      <c r="D33" t="str">
        <f>IF(RAPORT!AN221=RAPORT!AY176,"ok","błąd")</f>
        <v>ok</v>
      </c>
    </row>
    <row r="34" spans="2:4" ht="14.25">
      <c r="B34" s="181" t="s">
        <v>80</v>
      </c>
      <c r="C34" s="181"/>
      <c r="D34" t="str">
        <f>IF(RAPORT!BA176=RAPORT!AP221,"ok","błąd")</f>
        <v>ok</v>
      </c>
    </row>
    <row r="35" spans="2:4" ht="14.25">
      <c r="B35" s="181" t="s">
        <v>81</v>
      </c>
      <c r="C35" s="181"/>
      <c r="D35" t="str">
        <f>IF(RAPORT!AR221=RAPORT!BC176,"ok","błąd")</f>
        <v>ok</v>
      </c>
    </row>
    <row r="36" spans="2:4" ht="14.25">
      <c r="B36" s="181" t="s">
        <v>82</v>
      </c>
      <c r="C36" s="181"/>
      <c r="D36" t="str">
        <f>IF(RAPORT!BE176=RAPORT!AV221,"ok","błąd")</f>
        <v>ok</v>
      </c>
    </row>
    <row r="37" spans="2:4" ht="14.25">
      <c r="B37" s="181" t="s">
        <v>83</v>
      </c>
      <c r="C37" s="181"/>
      <c r="D37" t="str">
        <f>IF(RAPORT!AX221=RAPORT!BG176,"ok","błąd")</f>
        <v>ok</v>
      </c>
    </row>
    <row r="38" spans="2:4" ht="14.25">
      <c r="B38" s="181" t="s">
        <v>85</v>
      </c>
      <c r="C38" s="181"/>
      <c r="D38" t="str">
        <f>IF(RAPORT!BI176=RAPORT!AZ221,"ok","błąd")</f>
        <v>ok</v>
      </c>
    </row>
    <row r="39" spans="2:4" ht="14.25">
      <c r="B39" s="181" t="s">
        <v>84</v>
      </c>
      <c r="C39" s="181"/>
      <c r="D39" t="str">
        <f>IF(RAPORT!BB221=RAPORT!BK176,"ok","błąd")</f>
        <v>ok</v>
      </c>
    </row>
    <row r="40" spans="2:4" ht="14.25">
      <c r="B40" s="181" t="s">
        <v>86</v>
      </c>
      <c r="C40" s="181"/>
      <c r="D40" t="str">
        <f>IF(RAPORT!BM176=RAPORT!BD221,"ok","błąd")</f>
        <v>ok</v>
      </c>
    </row>
    <row r="41" spans="2:4" ht="14.25">
      <c r="B41" s="181" t="s">
        <v>87</v>
      </c>
      <c r="C41" s="181"/>
      <c r="D41" t="str">
        <f>IF(RAPORT!BF221=RAPORT!BO176,"ok","błąd")</f>
        <v>ok</v>
      </c>
    </row>
    <row r="42" spans="2:4" ht="14.25">
      <c r="B42" s="181" t="s">
        <v>88</v>
      </c>
      <c r="C42" s="181"/>
      <c r="D42" t="str">
        <f>IF(RAPORT!BQ176=RAPORT!BL221,"ok","błąd")</f>
        <v>ok</v>
      </c>
    </row>
    <row r="43" spans="2:4" ht="14.25">
      <c r="B43" s="181" t="s">
        <v>72</v>
      </c>
      <c r="C43" s="181"/>
      <c r="D43" t="str">
        <f>IF(RAPORT!AF221=RAPORT!AH221+RAPORT!AV221+RAPORT!AX221+RAPORT!AZ221+RAPORT!BD221+RAPORT!BF221,"ok","błąd")</f>
        <v>ok</v>
      </c>
    </row>
  </sheetData>
  <sheetProtection/>
  <mergeCells count="35">
    <mergeCell ref="B41:C41"/>
    <mergeCell ref="B42:C42"/>
    <mergeCell ref="B43:C43"/>
    <mergeCell ref="B36:C36"/>
    <mergeCell ref="B37:C37"/>
    <mergeCell ref="B39:C39"/>
    <mergeCell ref="B40:C40"/>
    <mergeCell ref="B38:C38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13:C13"/>
    <mergeCell ref="B20:C20"/>
    <mergeCell ref="B21:C21"/>
    <mergeCell ref="B22:C22"/>
    <mergeCell ref="B24:C24"/>
    <mergeCell ref="B14:C14"/>
    <mergeCell ref="B15:C15"/>
    <mergeCell ref="B16:C16"/>
    <mergeCell ref="B17:C17"/>
    <mergeCell ref="B18:C18"/>
    <mergeCell ref="B19:C19"/>
    <mergeCell ref="B23:C23"/>
    <mergeCell ref="B12:C12"/>
    <mergeCell ref="B6:C6"/>
    <mergeCell ref="B7:C7"/>
    <mergeCell ref="B5:C5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2012-08-28T11:28:11Z</dcterms:modified>
  <cp:category/>
  <cp:version/>
  <cp:contentType/>
  <cp:contentStatus/>
</cp:coreProperties>
</file>